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'Лист3'!$A$1:$T$161</definedName>
  </definedNames>
  <calcPr fullCalcOnLoad="1"/>
</workbook>
</file>

<file path=xl/sharedStrings.xml><?xml version="1.0" encoding="utf-8"?>
<sst xmlns="http://schemas.openxmlformats.org/spreadsheetml/2006/main" count="322" uniqueCount="211">
  <si>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</si>
  <si>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</si>
  <si>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</si>
  <si>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</si>
  <si>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</si>
  <si>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</si>
  <si>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</si>
  <si>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</si>
  <si>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</si>
  <si>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</si>
  <si>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</si>
  <si>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</si>
  <si>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</si>
  <si>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</si>
  <si>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</si>
  <si>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</si>
  <si>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</si>
  <si>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</si>
  <si>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</si>
  <si>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</si>
  <si>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</si>
  <si>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</si>
  <si>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</si>
  <si>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</si>
  <si>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</si>
  <si>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</si>
  <si>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</si>
  <si>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</si>
  <si>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</si>
  <si>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</si>
  <si>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</si>
  <si>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III</t>
  </si>
  <si>
    <t>итоговая</t>
  </si>
  <si>
    <t>государственная</t>
  </si>
  <si>
    <t>Индекс</t>
  </si>
  <si>
    <t>Наименование циклов, разделов, дисциплин, профессиональных модулей, междисциплинарных курсов</t>
  </si>
  <si>
    <t>Учебная нагрузка обучающихся (час.)</t>
  </si>
  <si>
    <t>Распределение обязательной нагрузки по курсам и семестрам (час.)</t>
  </si>
  <si>
    <t>Максимальная учебная нагрузка</t>
  </si>
  <si>
    <t>Самостоятельная учебная нагрузка, ч</t>
  </si>
  <si>
    <t>Обязательная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</si>
  <si>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</si>
  <si>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</si>
  <si>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</si>
  <si>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</si>
  <si>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</si>
  <si>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</si>
  <si>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</si>
  <si>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</si>
  <si>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</si>
  <si>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</si>
  <si>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</si>
  <si>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</si>
  <si>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</si>
  <si>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</si>
  <si>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</si>
  <si>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</si>
  <si>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</si>
  <si>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</si>
  <si>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</si>
  <si>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</si>
  <si>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</si>
  <si>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</si>
  <si>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</si>
  <si>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</si>
  <si>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</si>
  <si>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Раздел 1</t>
  </si>
  <si>
    <t>Применение материалов в столярных и плотничных изделиях</t>
  </si>
  <si>
    <t>МДК.01.01</t>
  </si>
  <si>
    <t>Тема 1.1.</t>
  </si>
  <si>
    <t>Тема 1.2.</t>
  </si>
  <si>
    <t>Тема 2.2.</t>
  </si>
  <si>
    <t>УП.01</t>
  </si>
  <si>
    <t>ПП.01</t>
  </si>
  <si>
    <t>ПМ.02</t>
  </si>
  <si>
    <t>МДК 02.01</t>
  </si>
  <si>
    <t>Тема 2.1.</t>
  </si>
  <si>
    <t>ФК.00</t>
  </si>
  <si>
    <t>Физическая культура</t>
  </si>
  <si>
    <t>Практика:</t>
  </si>
  <si>
    <t>УП.00</t>
  </si>
  <si>
    <t>ПП.00</t>
  </si>
  <si>
    <t>4. Учебная и производственная практика</t>
  </si>
  <si>
    <t>5. Перечень кабинетов, лабораторий, мастерских и др.</t>
  </si>
  <si>
    <t>Наименование</t>
  </si>
  <si>
    <t>Семестр</t>
  </si>
  <si>
    <t>Недель</t>
  </si>
  <si>
    <t>6.1. Выпускная квалификационная работа</t>
  </si>
  <si>
    <t xml:space="preserve">6.1.1. Выполнение работы </t>
  </si>
  <si>
    <t>с ________ по _________.</t>
  </si>
  <si>
    <t xml:space="preserve">Защита работы </t>
  </si>
  <si>
    <t>СОГЛАСОВАНО</t>
  </si>
  <si>
    <t xml:space="preserve">                  _____________________________________________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</si>
  <si>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</si>
  <si>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</si>
  <si>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</si>
  <si>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</si>
  <si>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</si>
  <si>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</si>
  <si>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</si>
  <si>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</si>
  <si>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</si>
  <si>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</si>
  <si>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</si>
  <si>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</si>
  <si>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</si>
  <si>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</si>
  <si>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</si>
  <si>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</si>
  <si>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</si>
  <si>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</si>
  <si>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</si>
  <si>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</si>
  <si>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</si>
  <si>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</si>
  <si>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</si>
  <si>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Тема 2.3.</t>
  </si>
  <si>
    <t>Общеобразовательный цикл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</si>
  <si>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</si>
  <si>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>Тема 2.4.</t>
  </si>
  <si>
    <t>О.00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</si>
  <si>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</si>
  <si>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</si>
  <si>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</si>
  <si>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</si>
  <si>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</si>
  <si>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</si>
  <si>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</si>
  <si>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</si>
  <si>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</si>
  <si>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</si>
  <si>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</si>
  <si>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Физкультура</t>
  </si>
  <si>
    <t>ОБЖ</t>
  </si>
  <si>
    <t>ОДП.00</t>
  </si>
  <si>
    <t>Профильные дисциплины</t>
  </si>
  <si>
    <t>Математика</t>
  </si>
  <si>
    <t>Информатика и ИКТ</t>
  </si>
  <si>
    <t>УП.02</t>
  </si>
  <si>
    <t>ПП.02</t>
  </si>
  <si>
    <t>Итого теор. Обучения</t>
  </si>
  <si>
    <t>ВСЕГО ТЕОР+ПРАКТИКА</t>
  </si>
  <si>
    <t>производственная практика</t>
  </si>
  <si>
    <t>Формы проведения промежуточной аттестации</t>
  </si>
  <si>
    <t>Г(И)А</t>
  </si>
  <si>
    <t>дисциплин и МДК</t>
  </si>
  <si>
    <t>учебной практики</t>
  </si>
  <si>
    <t>производственной практики</t>
  </si>
  <si>
    <t>дифф. зачетов</t>
  </si>
  <si>
    <t>зачетов</t>
  </si>
  <si>
    <t>экзаменов</t>
  </si>
  <si>
    <t>Расчет практикоориентированности</t>
  </si>
  <si>
    <t>. -\-\-\ДЗ</t>
  </si>
  <si>
    <t>. -\ДЗ</t>
  </si>
  <si>
    <t>.-\-\-\Э</t>
  </si>
  <si>
    <t>.-\-\-\ДЗ</t>
  </si>
  <si>
    <t xml:space="preserve">по профессии среднего профессионального образования </t>
  </si>
  <si>
    <t>ГАПОУ  "Ташлинский политехнический техникум" с. Ташла Оренбургской обл.</t>
  </si>
  <si>
    <t>ОДБ.12</t>
  </si>
  <si>
    <t>ОДБ.13</t>
  </si>
  <si>
    <t>ОДП.16</t>
  </si>
  <si>
    <t>.-\-\Э</t>
  </si>
  <si>
    <t>.З\З\З\ДЗ</t>
  </si>
  <si>
    <t>ОП.01</t>
  </si>
  <si>
    <t>ОП.02</t>
  </si>
  <si>
    <t>ОП.03</t>
  </si>
  <si>
    <t>ОП.04</t>
  </si>
  <si>
    <t>Нормативный срок обучения – 2 года 10 месяцев.</t>
  </si>
  <si>
    <t xml:space="preserve"> </t>
  </si>
  <si>
    <t xml:space="preserve">Обществознание </t>
  </si>
  <si>
    <t>ОДБ.09</t>
  </si>
  <si>
    <t>Естествознание</t>
  </si>
  <si>
    <t>ОДБ.11</t>
  </si>
  <si>
    <t>География</t>
  </si>
  <si>
    <t>ОДП.17</t>
  </si>
  <si>
    <t>Право</t>
  </si>
  <si>
    <t>ОДП.18</t>
  </si>
  <si>
    <t>Экономика</t>
  </si>
  <si>
    <t>ОДП.14</t>
  </si>
  <si>
    <t>.-\-\-\-\ДЗ</t>
  </si>
  <si>
    <t>. -\-\ДЗ</t>
  </si>
  <si>
    <t>итого</t>
  </si>
  <si>
    <t>.-\ДЗ</t>
  </si>
  <si>
    <t>.ДЗ</t>
  </si>
  <si>
    <t>46.01.01 Секретарь</t>
  </si>
  <si>
    <t xml:space="preserve">Секретарь - машинистка; Секретарь - стенографистка                                                                           </t>
  </si>
  <si>
    <t>Экономика организации</t>
  </si>
  <si>
    <t>Основы этики и психологии профессиональной деятельности</t>
  </si>
  <si>
    <t>Правовые основы профессиональной деятельности</t>
  </si>
  <si>
    <t>Документационное обеспечение управления</t>
  </si>
  <si>
    <t>Организация секретарского обслуживания</t>
  </si>
  <si>
    <t>Информационно-документационная деятельность</t>
  </si>
  <si>
    <t>Организационная деятельность</t>
  </si>
  <si>
    <t>. -\-\ЭК</t>
  </si>
  <si>
    <t>. -\-\З</t>
  </si>
  <si>
    <t>.-\-\-\-\-\ДЗ</t>
  </si>
  <si>
    <t>.-\-\-\-\-\Э</t>
  </si>
  <si>
    <t>.-\-\-\-\-\З</t>
  </si>
  <si>
    <t>1,2,3</t>
  </si>
  <si>
    <t>4,5,6</t>
  </si>
  <si>
    <t>.-\-\-\-\Э\Э</t>
  </si>
  <si>
    <t>. -\-\-\-\-\ДЗ</t>
  </si>
  <si>
    <t>«_____»____________ 2016 г.</t>
  </si>
  <si>
    <t>ПрО=ЛПЗ+(УП+ПП)/УНобяз+(УП+ПП)*100 = (462+89)+(540+864)/(901+175)+(540+864)*100 = 551+1404/1076+1404*100 = 1955/2480*100 = 78,8%</t>
  </si>
  <si>
    <t xml:space="preserve">филиала Государственного автономного профессионального образовательного учреждения </t>
  </si>
  <si>
    <t>"Ташлинский политехнический техникум" пос. Первомайского Оренбургская область</t>
  </si>
  <si>
    <t>3. План учебного процесса профессии  46.01.01 Секретарь  филиала ГАПОУ  "Ташлинский политехнический техникум" пос. Первомайского Оренбургской области</t>
  </si>
  <si>
    <t>. -\-\-\Э</t>
  </si>
  <si>
    <t>Государственная итоговая аттестация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</si>
  <si>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                     </t>
    </r>
    <r>
      <rPr>
        <b/>
        <sz val="10"/>
        <rFont val="Times New Roman"/>
        <family val="1"/>
      </rPr>
      <t xml:space="preserve">Государственная итоговая аттестация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Выпускная квалификационная работа
</t>
    </r>
  </si>
  <si>
    <t>6. Государственная итоговая аттестация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</si>
</sst>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5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textRotation="90" wrapText="1"/>
    </xf>
    <xf numFmtId="0" fontId="6" fillId="32" borderId="12" xfId="0" applyFont="1" applyFill="1" applyBorder="1" applyAlignment="1">
      <alignment vertical="top" textRotation="90" wrapText="1"/>
    </xf>
    <xf numFmtId="0" fontId="6" fillId="32" borderId="11" xfId="0" applyFont="1" applyFill="1" applyBorder="1" applyAlignment="1">
      <alignment vertical="top" textRotation="90" wrapText="1"/>
    </xf>
    <xf numFmtId="0" fontId="6" fillId="32" borderId="13" xfId="0" applyFont="1" applyFill="1" applyBorder="1" applyAlignment="1">
      <alignment wrapText="1"/>
    </xf>
    <xf numFmtId="0" fontId="6" fillId="32" borderId="14" xfId="0" applyFont="1" applyFill="1" applyBorder="1" applyAlignment="1">
      <alignment wrapText="1"/>
    </xf>
    <xf numFmtId="0" fontId="1" fillId="32" borderId="14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32" borderId="13" xfId="0" applyFont="1" applyFill="1" applyBorder="1" applyAlignment="1">
      <alignment vertical="top" wrapText="1"/>
    </xf>
    <xf numFmtId="0" fontId="0" fillId="32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vertical="top" wrapText="1"/>
    </xf>
    <xf numFmtId="0" fontId="0" fillId="32" borderId="23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6" fillId="32" borderId="25" xfId="0" applyFont="1" applyFill="1" applyBorder="1" applyAlignment="1">
      <alignment vertical="top" textRotation="90" wrapText="1"/>
    </xf>
    <xf numFmtId="0" fontId="6" fillId="32" borderId="0" xfId="0" applyFont="1" applyFill="1" applyBorder="1" applyAlignment="1">
      <alignment vertical="top" textRotation="90" wrapText="1"/>
    </xf>
    <xf numFmtId="0" fontId="6" fillId="32" borderId="26" xfId="0" applyFont="1" applyFill="1" applyBorder="1" applyAlignment="1">
      <alignment vertical="top" textRotation="90" wrapText="1"/>
    </xf>
    <xf numFmtId="0" fontId="6" fillId="32" borderId="27" xfId="0" applyFont="1" applyFill="1" applyBorder="1" applyAlignment="1">
      <alignment textRotation="90" wrapText="1"/>
    </xf>
    <xf numFmtId="0" fontId="6" fillId="32" borderId="13" xfId="0" applyFont="1" applyFill="1" applyBorder="1" applyAlignment="1">
      <alignment textRotation="90" wrapText="1"/>
    </xf>
    <xf numFmtId="0" fontId="6" fillId="32" borderId="14" xfId="0" applyFont="1" applyFill="1" applyBorder="1" applyAlignment="1">
      <alignment textRotation="90" wrapText="1"/>
    </xf>
    <xf numFmtId="0" fontId="17" fillId="32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28" xfId="0" applyFont="1" applyBorder="1" applyAlignment="1">
      <alignment vertical="top" wrapText="1"/>
    </xf>
    <xf numFmtId="0" fontId="17" fillId="0" borderId="28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28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26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32" borderId="14" xfId="0" applyFont="1" applyFill="1" applyBorder="1" applyAlignment="1">
      <alignment horizontal="center" vertical="top" wrapText="1"/>
    </xf>
    <xf numFmtId="0" fontId="16" fillId="32" borderId="3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2" borderId="31" xfId="0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2" xfId="0" applyFont="1" applyFill="1" applyBorder="1" applyAlignment="1">
      <alignment horizontal="center" vertical="center" textRotation="90" wrapText="1"/>
    </xf>
    <xf numFmtId="0" fontId="16" fillId="32" borderId="11" xfId="0" applyFont="1" applyFill="1" applyBorder="1" applyAlignment="1">
      <alignment horizontal="center" vertical="center" textRotation="90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8" fillId="32" borderId="31" xfId="0" applyFont="1" applyFill="1" applyBorder="1" applyAlignment="1">
      <alignment horizontal="center" vertical="top" wrapText="1"/>
    </xf>
    <xf numFmtId="0" fontId="18" fillId="32" borderId="30" xfId="0" applyFont="1" applyFill="1" applyBorder="1" applyAlignment="1">
      <alignment horizontal="center" vertical="top" wrapText="1"/>
    </xf>
    <xf numFmtId="0" fontId="18" fillId="32" borderId="29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9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Normal="75" zoomScaleSheetLayoutView="100" zoomScalePageLayoutView="0" workbookViewId="0" topLeftCell="A7">
      <selection activeCell="A39" sqref="A39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/>
      <c r="M2" s="35"/>
      <c r="N2" s="35"/>
      <c r="O2" s="31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/>
      <c r="M3" s="35"/>
      <c r="N3" s="35"/>
      <c r="O3" s="31" t="s">
        <v>1</v>
      </c>
    </row>
    <row r="4" spans="1:16" ht="18.75" customHeight="1">
      <c r="A4" s="3"/>
      <c r="E4" s="35"/>
      <c r="F4" s="35"/>
      <c r="G4" s="151" t="s">
        <v>157</v>
      </c>
      <c r="H4" s="151"/>
      <c r="I4" s="151"/>
      <c r="J4" s="151"/>
      <c r="K4" s="151"/>
      <c r="L4" s="151"/>
      <c r="M4" s="151"/>
      <c r="N4" s="151"/>
      <c r="O4" s="151"/>
      <c r="P4" s="135"/>
    </row>
    <row r="5" spans="1:16" ht="18.75">
      <c r="A5" s="1"/>
      <c r="E5" s="35"/>
      <c r="F5" s="35"/>
      <c r="G5" s="151"/>
      <c r="H5" s="151"/>
      <c r="I5" s="151"/>
      <c r="J5" s="151"/>
      <c r="K5" s="151"/>
      <c r="L5" s="151"/>
      <c r="M5" s="151"/>
      <c r="N5" s="151"/>
      <c r="O5" s="151"/>
      <c r="P5" s="135"/>
    </row>
    <row r="6" spans="1:15" ht="18.75">
      <c r="A6" s="4"/>
      <c r="E6" s="35"/>
      <c r="F6" s="35"/>
      <c r="G6" s="35"/>
      <c r="H6" s="35"/>
      <c r="I6" s="35"/>
      <c r="J6" s="35"/>
      <c r="K6" s="35"/>
      <c r="L6" s="35"/>
      <c r="M6" s="35"/>
      <c r="N6" s="35"/>
      <c r="O6" s="31" t="s">
        <v>202</v>
      </c>
    </row>
    <row r="7" ht="12.75">
      <c r="A7" s="3"/>
    </row>
    <row r="8" ht="12.75">
      <c r="A8" s="5"/>
    </row>
    <row r="9" spans="1:7" ht="18.75">
      <c r="A9" s="3"/>
      <c r="C9" s="30"/>
      <c r="D9" s="30"/>
      <c r="E9" s="33" t="s">
        <v>2</v>
      </c>
      <c r="F9" s="30"/>
      <c r="G9" s="30"/>
    </row>
    <row r="10" spans="1:7" ht="18.75">
      <c r="A10" s="6"/>
      <c r="C10" s="30"/>
      <c r="D10" s="30"/>
      <c r="E10" s="32" t="s">
        <v>204</v>
      </c>
      <c r="F10" s="30"/>
      <c r="G10" s="30"/>
    </row>
    <row r="11" spans="1:16" ht="19.5">
      <c r="A11" s="150" t="s">
        <v>205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7" ht="18.75">
      <c r="A12" s="3"/>
      <c r="C12" s="30"/>
      <c r="D12" s="30"/>
      <c r="E12" s="32" t="s">
        <v>156</v>
      </c>
      <c r="F12" s="30"/>
      <c r="G12" s="30"/>
    </row>
    <row r="13" spans="1:7" ht="18.75">
      <c r="A13" s="1"/>
      <c r="C13" s="30"/>
      <c r="D13" s="30"/>
      <c r="E13" s="34" t="s">
        <v>184</v>
      </c>
      <c r="F13" s="30"/>
      <c r="G13" s="30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1" t="s">
        <v>3</v>
      </c>
      <c r="K18" s="36"/>
      <c r="L18" s="36"/>
      <c r="M18" s="36"/>
      <c r="N18" s="36"/>
    </row>
    <row r="19" spans="1:23" ht="18.75">
      <c r="A19" s="29"/>
      <c r="B19" s="29"/>
      <c r="C19" s="29"/>
      <c r="D19" s="29"/>
      <c r="E19" s="29"/>
      <c r="F19" s="29"/>
      <c r="G19" s="32"/>
      <c r="H19" s="32"/>
      <c r="I19" s="32"/>
      <c r="J19" s="32" t="s">
        <v>185</v>
      </c>
      <c r="K19" s="35"/>
      <c r="W19" s="37"/>
    </row>
    <row r="20" spans="7:11" ht="18.75">
      <c r="G20" s="35"/>
      <c r="H20" s="35"/>
      <c r="I20" s="35"/>
      <c r="J20" s="31" t="s">
        <v>4</v>
      </c>
      <c r="K20" s="35"/>
    </row>
    <row r="21" spans="7:11" ht="18.75">
      <c r="G21" s="35"/>
      <c r="H21" s="35"/>
      <c r="I21" s="35"/>
      <c r="J21" s="31" t="s">
        <v>167</v>
      </c>
      <c r="K21" s="35"/>
    </row>
    <row r="22" spans="7:11" ht="18.75">
      <c r="G22" s="35"/>
      <c r="H22" s="35"/>
      <c r="I22" s="35"/>
      <c r="J22" s="31" t="s">
        <v>5</v>
      </c>
      <c r="K22" s="35"/>
    </row>
  </sheetData>
  <sheetProtection/>
  <mergeCells count="2">
    <mergeCell ref="A11:P11"/>
    <mergeCell ref="G4:O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"/>
  <sheetViews>
    <sheetView zoomScale="83" zoomScaleNormal="83" zoomScalePageLayoutView="0" workbookViewId="0" topLeftCell="A1">
      <selection activeCell="AV27" sqref="AV27"/>
    </sheetView>
  </sheetViews>
  <sheetFormatPr defaultColWidth="9.140625" defaultRowHeight="12.75"/>
  <cols>
    <col min="1" max="1" width="2.7109375" style="0" customWidth="1"/>
    <col min="2" max="14" width="3.28125" style="0" customWidth="1"/>
    <col min="15" max="15" width="4.140625" style="0" customWidth="1"/>
    <col min="16" max="17" width="3.28125" style="0" customWidth="1"/>
    <col min="18" max="18" width="5.00390625" style="0" customWidth="1"/>
    <col min="19" max="19" width="3.140625" style="0" customWidth="1"/>
    <col min="20" max="20" width="3.28125" style="0" customWidth="1"/>
    <col min="21" max="21" width="4.00390625" style="0" customWidth="1"/>
    <col min="22" max="22" width="4.140625" style="0" customWidth="1"/>
    <col min="23" max="36" width="3.28125" style="0" customWidth="1"/>
    <col min="37" max="37" width="4.00390625" style="0" customWidth="1"/>
    <col min="38" max="39" width="3.28125" style="0" customWidth="1"/>
    <col min="40" max="40" width="4.00390625" style="0" customWidth="1"/>
    <col min="41" max="44" width="3.28125" style="0" customWidth="1"/>
    <col min="45" max="45" width="3.140625" style="0" customWidth="1"/>
    <col min="46" max="56" width="3.28125" style="0" customWidth="1"/>
    <col min="57" max="57" width="5.28125" style="0" customWidth="1"/>
    <col min="58" max="58" width="3.28125" style="0" customWidth="1"/>
    <col min="59" max="59" width="5.28125" style="0" customWidth="1"/>
    <col min="60" max="60" width="3.28125" style="0" customWidth="1"/>
    <col min="61" max="61" width="5.140625" style="0" customWidth="1"/>
    <col min="62" max="64" width="3.28125" style="0" customWidth="1"/>
    <col min="65" max="65" width="4.00390625" style="0" customWidth="1"/>
  </cols>
  <sheetData>
    <row r="1" spans="1:71" ht="24.75" customHeight="1" thickBot="1">
      <c r="A1" s="38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</row>
    <row r="2" spans="1:65" ht="12.75" customHeight="1">
      <c r="A2" s="175" t="s">
        <v>96</v>
      </c>
      <c r="B2" s="178" t="s">
        <v>93</v>
      </c>
      <c r="C2" s="179"/>
      <c r="D2" s="179"/>
      <c r="E2" s="179"/>
      <c r="F2" s="180"/>
      <c r="G2" s="178" t="s">
        <v>94</v>
      </c>
      <c r="H2" s="179"/>
      <c r="I2" s="179"/>
      <c r="J2" s="180"/>
      <c r="K2" s="178" t="s">
        <v>95</v>
      </c>
      <c r="L2" s="179"/>
      <c r="M2" s="179"/>
      <c r="N2" s="179"/>
      <c r="O2" s="180"/>
      <c r="P2" s="178" t="s">
        <v>97</v>
      </c>
      <c r="Q2" s="179"/>
      <c r="R2" s="179"/>
      <c r="S2" s="180"/>
      <c r="T2" s="178" t="s">
        <v>98</v>
      </c>
      <c r="U2" s="179"/>
      <c r="V2" s="179"/>
      <c r="W2" s="180"/>
      <c r="X2" s="178" t="s">
        <v>99</v>
      </c>
      <c r="Y2" s="179"/>
      <c r="Z2" s="179"/>
      <c r="AA2" s="179"/>
      <c r="AB2" s="180"/>
      <c r="AC2" s="196" t="s">
        <v>100</v>
      </c>
      <c r="AD2" s="197"/>
      <c r="AE2" s="197"/>
      <c r="AF2" s="198"/>
      <c r="AG2" s="196" t="s">
        <v>101</v>
      </c>
      <c r="AH2" s="197"/>
      <c r="AI2" s="197"/>
      <c r="AJ2" s="198"/>
      <c r="AK2" s="184" t="s">
        <v>102</v>
      </c>
      <c r="AL2" s="185"/>
      <c r="AM2" s="185"/>
      <c r="AN2" s="185"/>
      <c r="AO2" s="186"/>
      <c r="AP2" s="184" t="s">
        <v>103</v>
      </c>
      <c r="AQ2" s="185"/>
      <c r="AR2" s="185"/>
      <c r="AS2" s="186"/>
      <c r="AT2" s="184" t="s">
        <v>104</v>
      </c>
      <c r="AU2" s="185"/>
      <c r="AV2" s="185"/>
      <c r="AW2" s="186"/>
      <c r="AX2" s="167" t="s">
        <v>105</v>
      </c>
      <c r="AY2" s="168"/>
      <c r="AZ2" s="168"/>
      <c r="BA2" s="168"/>
      <c r="BB2" s="169"/>
      <c r="BC2" s="193" t="s">
        <v>6</v>
      </c>
      <c r="BD2" s="161" t="s">
        <v>57</v>
      </c>
      <c r="BE2" s="162"/>
      <c r="BF2" s="152" t="s">
        <v>108</v>
      </c>
      <c r="BG2" s="161" t="s">
        <v>107</v>
      </c>
      <c r="BH2" s="173"/>
      <c r="BI2" s="173"/>
      <c r="BJ2" s="162"/>
      <c r="BK2" s="152" t="s">
        <v>111</v>
      </c>
      <c r="BL2" s="152" t="s">
        <v>112</v>
      </c>
      <c r="BM2" s="152" t="s">
        <v>113</v>
      </c>
    </row>
    <row r="3" spans="1:65" ht="13.5" thickBot="1">
      <c r="A3" s="176"/>
      <c r="B3" s="181"/>
      <c r="C3" s="182"/>
      <c r="D3" s="182"/>
      <c r="E3" s="182"/>
      <c r="F3" s="183"/>
      <c r="G3" s="181"/>
      <c r="H3" s="182"/>
      <c r="I3" s="182"/>
      <c r="J3" s="183"/>
      <c r="K3" s="181"/>
      <c r="L3" s="182"/>
      <c r="M3" s="182"/>
      <c r="N3" s="182"/>
      <c r="O3" s="183"/>
      <c r="P3" s="181"/>
      <c r="Q3" s="182"/>
      <c r="R3" s="182"/>
      <c r="S3" s="183"/>
      <c r="T3" s="181"/>
      <c r="U3" s="182"/>
      <c r="V3" s="182"/>
      <c r="W3" s="183"/>
      <c r="X3" s="181"/>
      <c r="Y3" s="182"/>
      <c r="Z3" s="182"/>
      <c r="AA3" s="182"/>
      <c r="AB3" s="183"/>
      <c r="AC3" s="199"/>
      <c r="AD3" s="200"/>
      <c r="AE3" s="200"/>
      <c r="AF3" s="201"/>
      <c r="AG3" s="199"/>
      <c r="AH3" s="200"/>
      <c r="AI3" s="200"/>
      <c r="AJ3" s="201"/>
      <c r="AK3" s="187"/>
      <c r="AL3" s="188"/>
      <c r="AM3" s="188"/>
      <c r="AN3" s="188"/>
      <c r="AO3" s="189"/>
      <c r="AP3" s="187"/>
      <c r="AQ3" s="188"/>
      <c r="AR3" s="188"/>
      <c r="AS3" s="189"/>
      <c r="AT3" s="187"/>
      <c r="AU3" s="188"/>
      <c r="AV3" s="188"/>
      <c r="AW3" s="189"/>
      <c r="AX3" s="170"/>
      <c r="AY3" s="171"/>
      <c r="AZ3" s="171"/>
      <c r="BA3" s="171"/>
      <c r="BB3" s="172"/>
      <c r="BC3" s="194"/>
      <c r="BD3" s="163"/>
      <c r="BE3" s="164"/>
      <c r="BF3" s="153"/>
      <c r="BG3" s="163"/>
      <c r="BH3" s="174"/>
      <c r="BI3" s="174"/>
      <c r="BJ3" s="164"/>
      <c r="BK3" s="153"/>
      <c r="BL3" s="153"/>
      <c r="BM3" s="153"/>
    </row>
    <row r="4" spans="1:65" ht="15" customHeight="1">
      <c r="A4" s="176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194"/>
      <c r="BD4" s="163"/>
      <c r="BE4" s="164"/>
      <c r="BF4" s="153"/>
      <c r="BG4" s="163"/>
      <c r="BH4" s="174"/>
      <c r="BI4" s="174"/>
      <c r="BJ4" s="164"/>
      <c r="BK4" s="153"/>
      <c r="BL4" s="153"/>
      <c r="BM4" s="153"/>
    </row>
    <row r="5" spans="1:65" ht="13.5" thickBot="1">
      <c r="A5" s="176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194"/>
      <c r="BD5" s="165"/>
      <c r="BE5" s="166"/>
      <c r="BF5" s="153"/>
      <c r="BG5" s="163"/>
      <c r="BH5" s="174"/>
      <c r="BI5" s="174"/>
      <c r="BJ5" s="164"/>
      <c r="BK5" s="153"/>
      <c r="BL5" s="153"/>
      <c r="BM5" s="153"/>
    </row>
    <row r="6" spans="1:65" ht="12.75" customHeight="1">
      <c r="A6" s="17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13"/>
      <c r="AA6" s="27"/>
      <c r="AB6" s="27"/>
      <c r="AC6" s="27"/>
      <c r="AD6" s="27"/>
      <c r="AE6" s="13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50"/>
      <c r="AY6" s="8"/>
      <c r="AZ6" s="53"/>
      <c r="BA6" s="10"/>
      <c r="BB6" s="56"/>
      <c r="BC6" s="194"/>
      <c r="BD6" s="152" t="s">
        <v>7</v>
      </c>
      <c r="BE6" s="152" t="s">
        <v>8</v>
      </c>
      <c r="BF6" s="153"/>
      <c r="BG6" s="152" t="s">
        <v>109</v>
      </c>
      <c r="BH6" s="155" t="s">
        <v>109</v>
      </c>
      <c r="BI6" s="152" t="s">
        <v>110</v>
      </c>
      <c r="BJ6" s="152" t="s">
        <v>110</v>
      </c>
      <c r="BK6" s="153"/>
      <c r="BL6" s="153"/>
      <c r="BM6" s="153"/>
    </row>
    <row r="7" spans="1:65" ht="12.75">
      <c r="A7" s="17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3"/>
      <c r="AA7" s="27"/>
      <c r="AB7" s="27"/>
      <c r="AC7" s="27"/>
      <c r="AD7" s="27"/>
      <c r="AE7" s="13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51"/>
      <c r="AY7" s="19"/>
      <c r="AZ7" s="54"/>
      <c r="BA7" s="11"/>
      <c r="BB7" s="57"/>
      <c r="BC7" s="194"/>
      <c r="BD7" s="153"/>
      <c r="BE7" s="153"/>
      <c r="BF7" s="153"/>
      <c r="BG7" s="153"/>
      <c r="BH7" s="156"/>
      <c r="BI7" s="153"/>
      <c r="BJ7" s="153"/>
      <c r="BK7" s="153"/>
      <c r="BL7" s="153"/>
      <c r="BM7" s="153"/>
    </row>
    <row r="8" spans="1:65" ht="12.75">
      <c r="A8" s="17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3"/>
      <c r="AA8" s="27"/>
      <c r="AB8" s="27"/>
      <c r="AC8" s="27"/>
      <c r="AD8" s="27"/>
      <c r="AE8" s="13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51"/>
      <c r="AY8" s="19"/>
      <c r="AZ8" s="54"/>
      <c r="BA8" s="11"/>
      <c r="BB8" s="57"/>
      <c r="BC8" s="194"/>
      <c r="BD8" s="153"/>
      <c r="BE8" s="153"/>
      <c r="BF8" s="153"/>
      <c r="BG8" s="153"/>
      <c r="BH8" s="156"/>
      <c r="BI8" s="153"/>
      <c r="BJ8" s="153"/>
      <c r="BK8" s="153"/>
      <c r="BL8" s="153"/>
      <c r="BM8" s="153"/>
    </row>
    <row r="9" spans="1:65" ht="12.75">
      <c r="A9" s="17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3"/>
      <c r="AA9" s="27"/>
      <c r="AB9" s="27"/>
      <c r="AC9" s="27"/>
      <c r="AD9" s="27"/>
      <c r="AE9" s="13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51"/>
      <c r="AY9" s="19"/>
      <c r="AZ9" s="54"/>
      <c r="BA9" s="11"/>
      <c r="BB9" s="57"/>
      <c r="BC9" s="194"/>
      <c r="BD9" s="153"/>
      <c r="BE9" s="153"/>
      <c r="BF9" s="153"/>
      <c r="BG9" s="153"/>
      <c r="BH9" s="156"/>
      <c r="BI9" s="153"/>
      <c r="BJ9" s="153"/>
      <c r="BK9" s="153"/>
      <c r="BL9" s="153"/>
      <c r="BM9" s="153"/>
    </row>
    <row r="10" spans="1:65" ht="12.75">
      <c r="A10" s="17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3"/>
      <c r="AA10" s="27"/>
      <c r="AB10" s="27"/>
      <c r="AC10" s="27"/>
      <c r="AD10" s="27"/>
      <c r="AE10" s="13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51"/>
      <c r="AY10" s="19"/>
      <c r="AZ10" s="54"/>
      <c r="BA10" s="11"/>
      <c r="BB10" s="57"/>
      <c r="BC10" s="194"/>
      <c r="BD10" s="153"/>
      <c r="BE10" s="153"/>
      <c r="BF10" s="153"/>
      <c r="BG10" s="153"/>
      <c r="BH10" s="156"/>
      <c r="BI10" s="153"/>
      <c r="BJ10" s="153"/>
      <c r="BK10" s="153"/>
      <c r="BL10" s="153"/>
      <c r="BM10" s="153"/>
    </row>
    <row r="11" spans="1:65" ht="12.75">
      <c r="A11" s="17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3"/>
      <c r="AA11" s="27"/>
      <c r="AB11" s="27"/>
      <c r="AC11" s="27"/>
      <c r="AD11" s="27"/>
      <c r="AE11" s="13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51"/>
      <c r="AY11" s="19"/>
      <c r="AZ11" s="54"/>
      <c r="BA11" s="11"/>
      <c r="BB11" s="57"/>
      <c r="BC11" s="194"/>
      <c r="BD11" s="153"/>
      <c r="BE11" s="153"/>
      <c r="BF11" s="153"/>
      <c r="BG11" s="153"/>
      <c r="BH11" s="156"/>
      <c r="BI11" s="153"/>
      <c r="BJ11" s="153"/>
      <c r="BK11" s="153"/>
      <c r="BL11" s="153"/>
      <c r="BM11" s="153"/>
    </row>
    <row r="12" spans="1:65" ht="12.75">
      <c r="A12" s="17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3"/>
      <c r="AA12" s="27"/>
      <c r="AB12" s="27"/>
      <c r="AC12" s="27"/>
      <c r="AD12" s="27"/>
      <c r="AE12" s="13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51"/>
      <c r="AY12" s="19"/>
      <c r="AZ12" s="54"/>
      <c r="BA12" s="11"/>
      <c r="BB12" s="57"/>
      <c r="BC12" s="194"/>
      <c r="BD12" s="153"/>
      <c r="BE12" s="153"/>
      <c r="BF12" s="153"/>
      <c r="BG12" s="153"/>
      <c r="BH12" s="156"/>
      <c r="BI12" s="153"/>
      <c r="BJ12" s="153"/>
      <c r="BK12" s="153"/>
      <c r="BL12" s="153"/>
      <c r="BM12" s="153"/>
    </row>
    <row r="13" spans="1:65" ht="12.75">
      <c r="A13" s="17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3"/>
      <c r="AA13" s="27"/>
      <c r="AB13" s="27"/>
      <c r="AC13" s="27"/>
      <c r="AD13" s="27"/>
      <c r="AE13" s="13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51"/>
      <c r="AY13" s="19"/>
      <c r="AZ13" s="54"/>
      <c r="BA13" s="11"/>
      <c r="BB13" s="57"/>
      <c r="BC13" s="194"/>
      <c r="BD13" s="153"/>
      <c r="BE13" s="153"/>
      <c r="BF13" s="153"/>
      <c r="BG13" s="153"/>
      <c r="BH13" s="156"/>
      <c r="BI13" s="153"/>
      <c r="BJ13" s="153"/>
      <c r="BK13" s="153"/>
      <c r="BL13" s="153"/>
      <c r="BM13" s="153"/>
    </row>
    <row r="14" spans="1:65" ht="12.75">
      <c r="A14" s="17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3"/>
      <c r="AA14" s="27"/>
      <c r="AB14" s="27"/>
      <c r="AC14" s="27"/>
      <c r="AD14" s="27"/>
      <c r="AE14" s="13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51"/>
      <c r="AY14" s="19"/>
      <c r="AZ14" s="54"/>
      <c r="BA14" s="11"/>
      <c r="BB14" s="57"/>
      <c r="BC14" s="194"/>
      <c r="BD14" s="153"/>
      <c r="BE14" s="153"/>
      <c r="BF14" s="153"/>
      <c r="BG14" s="153"/>
      <c r="BH14" s="156"/>
      <c r="BI14" s="153"/>
      <c r="BJ14" s="153"/>
      <c r="BK14" s="153"/>
      <c r="BL14" s="153"/>
      <c r="BM14" s="153"/>
    </row>
    <row r="15" spans="1:65" ht="13.5" thickBot="1">
      <c r="A15" s="17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14"/>
      <c r="AA15" s="28"/>
      <c r="AB15" s="28"/>
      <c r="AC15" s="28"/>
      <c r="AD15" s="28"/>
      <c r="AE15" s="1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52"/>
      <c r="AY15" s="9"/>
      <c r="AZ15" s="55"/>
      <c r="BA15" s="12"/>
      <c r="BB15" s="58"/>
      <c r="BC15" s="195"/>
      <c r="BD15" s="154"/>
      <c r="BE15" s="154"/>
      <c r="BF15" s="154"/>
      <c r="BG15" s="154"/>
      <c r="BH15" s="157"/>
      <c r="BI15" s="154"/>
      <c r="BJ15" s="154"/>
      <c r="BK15" s="154"/>
      <c r="BL15" s="154"/>
      <c r="BM15" s="154"/>
    </row>
    <row r="16" spans="1:67" ht="14.25" customHeight="1" thickBot="1">
      <c r="A16" s="44">
        <v>1</v>
      </c>
      <c r="B16" s="40"/>
      <c r="C16" s="68"/>
      <c r="D16" s="68"/>
      <c r="E16" s="68"/>
      <c r="F16" s="68"/>
      <c r="G16" s="40"/>
      <c r="H16" s="40"/>
      <c r="I16" s="68"/>
      <c r="J16" s="68"/>
      <c r="K16" s="68"/>
      <c r="L16" s="68"/>
      <c r="M16" s="68"/>
      <c r="N16" s="40"/>
      <c r="O16" s="68"/>
      <c r="P16" s="15"/>
      <c r="Q16" s="68"/>
      <c r="R16" s="68" t="s">
        <v>21</v>
      </c>
      <c r="S16" s="68" t="s">
        <v>10</v>
      </c>
      <c r="T16" s="68" t="s">
        <v>10</v>
      </c>
      <c r="U16" s="15"/>
      <c r="V16" s="15"/>
      <c r="W16" s="15"/>
      <c r="X16" s="15"/>
      <c r="Y16" s="15"/>
      <c r="Z16" s="15"/>
      <c r="AA16" s="15"/>
      <c r="AB16" s="68"/>
      <c r="AC16" s="15"/>
      <c r="AD16" s="68"/>
      <c r="AE16" s="15"/>
      <c r="AF16" s="68"/>
      <c r="AG16" s="15"/>
      <c r="AH16" s="68"/>
      <c r="AI16" s="68"/>
      <c r="AJ16" s="68"/>
      <c r="AK16" s="68"/>
      <c r="AL16" s="68" t="s">
        <v>21</v>
      </c>
      <c r="AM16" s="68" t="s">
        <v>21</v>
      </c>
      <c r="AN16" s="68" t="s">
        <v>27</v>
      </c>
      <c r="AO16" s="68" t="s">
        <v>27</v>
      </c>
      <c r="AP16" s="68" t="s">
        <v>27</v>
      </c>
      <c r="AQ16" s="68" t="s">
        <v>27</v>
      </c>
      <c r="AR16" s="68" t="s">
        <v>9</v>
      </c>
      <c r="AS16" s="68" t="s">
        <v>10</v>
      </c>
      <c r="AT16" s="68" t="s">
        <v>10</v>
      </c>
      <c r="AU16" s="68" t="s">
        <v>10</v>
      </c>
      <c r="AV16" s="68" t="s">
        <v>10</v>
      </c>
      <c r="AW16" s="68" t="s">
        <v>10</v>
      </c>
      <c r="AX16" s="68" t="s">
        <v>10</v>
      </c>
      <c r="AY16" s="68" t="s">
        <v>10</v>
      </c>
      <c r="AZ16" s="68" t="s">
        <v>10</v>
      </c>
      <c r="BA16" s="68" t="s">
        <v>10</v>
      </c>
      <c r="BB16" s="68"/>
      <c r="BC16" s="59">
        <v>1</v>
      </c>
      <c r="BD16" s="39">
        <v>33</v>
      </c>
      <c r="BE16" s="61">
        <v>1188</v>
      </c>
      <c r="BF16" s="40">
        <v>1</v>
      </c>
      <c r="BG16" s="62">
        <v>108</v>
      </c>
      <c r="BH16" s="130">
        <v>3</v>
      </c>
      <c r="BI16" s="131">
        <v>144</v>
      </c>
      <c r="BJ16" s="130">
        <v>4</v>
      </c>
      <c r="BK16" s="132"/>
      <c r="BL16" s="133">
        <v>11</v>
      </c>
      <c r="BM16" s="134">
        <f>SUM(BD16,BF16,BH16,BJ16,BK16,BL16)</f>
        <v>52</v>
      </c>
      <c r="BN16" s="137"/>
      <c r="BO16" s="138"/>
    </row>
    <row r="17" spans="1:66" ht="15.75" customHeight="1" thickBot="1">
      <c r="A17" s="44">
        <v>2</v>
      </c>
      <c r="B17" s="68"/>
      <c r="C17" s="40"/>
      <c r="D17" s="68"/>
      <c r="E17" s="40"/>
      <c r="F17" s="68"/>
      <c r="G17" s="40"/>
      <c r="H17" s="68"/>
      <c r="I17" s="40"/>
      <c r="J17" s="68"/>
      <c r="K17" s="68"/>
      <c r="L17" s="68" t="s">
        <v>21</v>
      </c>
      <c r="M17" s="68" t="s">
        <v>21</v>
      </c>
      <c r="N17" s="68" t="s">
        <v>27</v>
      </c>
      <c r="O17" s="68" t="s">
        <v>27</v>
      </c>
      <c r="P17" s="68" t="s">
        <v>27</v>
      </c>
      <c r="Q17" s="68" t="s">
        <v>27</v>
      </c>
      <c r="R17" s="68" t="s">
        <v>9</v>
      </c>
      <c r="S17" s="68" t="s">
        <v>10</v>
      </c>
      <c r="T17" s="68" t="s">
        <v>10</v>
      </c>
      <c r="U17" s="15"/>
      <c r="V17" s="68"/>
      <c r="W17" s="15"/>
      <c r="X17" s="68"/>
      <c r="Y17" s="15"/>
      <c r="Z17" s="68"/>
      <c r="AA17" s="15"/>
      <c r="AB17" s="68"/>
      <c r="AC17" s="68"/>
      <c r="AD17" s="68"/>
      <c r="AE17" s="68"/>
      <c r="AF17" s="68"/>
      <c r="AG17" s="68"/>
      <c r="AH17" s="68"/>
      <c r="AI17" s="15"/>
      <c r="AJ17" s="68" t="s">
        <v>21</v>
      </c>
      <c r="AK17" s="68" t="s">
        <v>21</v>
      </c>
      <c r="AL17" s="68" t="s">
        <v>21</v>
      </c>
      <c r="AM17" s="68" t="s">
        <v>21</v>
      </c>
      <c r="AN17" s="68" t="s">
        <v>27</v>
      </c>
      <c r="AO17" s="68" t="s">
        <v>27</v>
      </c>
      <c r="AP17" s="68" t="s">
        <v>27</v>
      </c>
      <c r="AQ17" s="68" t="s">
        <v>27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2</v>
      </c>
      <c r="BD17" s="40">
        <v>25</v>
      </c>
      <c r="BE17" s="62">
        <v>900</v>
      </c>
      <c r="BF17" s="40">
        <v>2</v>
      </c>
      <c r="BG17" s="62">
        <v>216</v>
      </c>
      <c r="BH17" s="130">
        <v>6</v>
      </c>
      <c r="BI17" s="61">
        <v>288</v>
      </c>
      <c r="BJ17" s="130">
        <v>8</v>
      </c>
      <c r="BK17" s="132"/>
      <c r="BL17" s="133">
        <v>11</v>
      </c>
      <c r="BM17" s="134">
        <f>SUM(BD17,BF17,BH17,BJ17,BK17,BL17)</f>
        <v>52</v>
      </c>
      <c r="BN17" s="60"/>
    </row>
    <row r="18" spans="1:66" ht="16.5" customHeight="1" thickBot="1">
      <c r="A18" s="44">
        <v>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 t="s">
        <v>21</v>
      </c>
      <c r="N18" s="68" t="s">
        <v>21</v>
      </c>
      <c r="O18" s="68" t="s">
        <v>27</v>
      </c>
      <c r="P18" s="68" t="s">
        <v>27</v>
      </c>
      <c r="Q18" s="68" t="s">
        <v>27</v>
      </c>
      <c r="R18" s="68" t="s">
        <v>27</v>
      </c>
      <c r="S18" s="68" t="s">
        <v>10</v>
      </c>
      <c r="T18" s="68" t="s">
        <v>10</v>
      </c>
      <c r="U18" s="68"/>
      <c r="V18" s="68"/>
      <c r="W18" s="15"/>
      <c r="X18" s="15"/>
      <c r="Y18" s="15"/>
      <c r="Z18" s="68"/>
      <c r="AA18" s="68"/>
      <c r="AB18" s="68"/>
      <c r="AC18" s="68" t="s">
        <v>21</v>
      </c>
      <c r="AD18" s="68" t="s">
        <v>21</v>
      </c>
      <c r="AE18" s="68" t="s">
        <v>21</v>
      </c>
      <c r="AF18" s="68" t="s">
        <v>21</v>
      </c>
      <c r="AG18" s="68" t="s">
        <v>27</v>
      </c>
      <c r="AH18" s="68" t="s">
        <v>27</v>
      </c>
      <c r="AI18" s="68" t="s">
        <v>27</v>
      </c>
      <c r="AJ18" s="68" t="s">
        <v>27</v>
      </c>
      <c r="AK18" s="68" t="s">
        <v>27</v>
      </c>
      <c r="AL18" s="68" t="s">
        <v>27</v>
      </c>
      <c r="AM18" s="68" t="s">
        <v>27</v>
      </c>
      <c r="AN18" s="68" t="s">
        <v>27</v>
      </c>
      <c r="AO18" s="68" t="s">
        <v>9</v>
      </c>
      <c r="AP18" s="68" t="s">
        <v>9</v>
      </c>
      <c r="AQ18" s="68" t="s">
        <v>31</v>
      </c>
      <c r="AR18" s="68" t="s">
        <v>31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59">
        <v>3</v>
      </c>
      <c r="BD18" s="40">
        <v>19</v>
      </c>
      <c r="BE18" s="62">
        <v>684</v>
      </c>
      <c r="BF18" s="40">
        <v>2</v>
      </c>
      <c r="BG18" s="62">
        <v>216</v>
      </c>
      <c r="BH18" s="130">
        <v>6</v>
      </c>
      <c r="BI18" s="61">
        <v>432</v>
      </c>
      <c r="BJ18" s="130">
        <v>12</v>
      </c>
      <c r="BK18" s="149">
        <v>2</v>
      </c>
      <c r="BL18" s="133">
        <v>2</v>
      </c>
      <c r="BM18" s="134">
        <f>SUM(BD18,BF18,BH18,BJ18,BK18,BL18)</f>
        <v>43</v>
      </c>
      <c r="BN18" s="60"/>
    </row>
    <row r="19" spans="1:66" ht="13.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8"/>
      <c r="AV19" s="158" t="s">
        <v>11</v>
      </c>
      <c r="AW19" s="159"/>
      <c r="AX19" s="159"/>
      <c r="AY19" s="159"/>
      <c r="AZ19" s="159"/>
      <c r="BA19" s="159"/>
      <c r="BB19" s="159"/>
      <c r="BC19" s="160"/>
      <c r="BD19" s="40">
        <f>SUM(BD16:BD18)</f>
        <v>77</v>
      </c>
      <c r="BE19" s="40">
        <f aca="true" t="shared" si="0" ref="BE19:BL19">SUM(BE16:BE18)</f>
        <v>2772</v>
      </c>
      <c r="BF19" s="40">
        <f t="shared" si="0"/>
        <v>5</v>
      </c>
      <c r="BG19" s="40">
        <f t="shared" si="0"/>
        <v>540</v>
      </c>
      <c r="BH19" s="40">
        <f t="shared" si="0"/>
        <v>15</v>
      </c>
      <c r="BI19" s="40">
        <f t="shared" si="0"/>
        <v>864</v>
      </c>
      <c r="BJ19" s="40">
        <f t="shared" si="0"/>
        <v>24</v>
      </c>
      <c r="BK19" s="40">
        <f t="shared" si="0"/>
        <v>2</v>
      </c>
      <c r="BL19" s="40">
        <f t="shared" si="0"/>
        <v>24</v>
      </c>
      <c r="BM19" s="134">
        <f>SUM(BD19,BF19,BH19,BJ19,BK19,BL19)</f>
        <v>147</v>
      </c>
      <c r="BN19" s="60"/>
    </row>
    <row r="20" ht="12.75">
      <c r="A20" s="20" t="s">
        <v>12</v>
      </c>
    </row>
    <row r="21" spans="1:4" ht="12.75">
      <c r="A21" s="63" t="s">
        <v>13</v>
      </c>
      <c r="B21" s="64"/>
      <c r="C21" s="64"/>
      <c r="D21" s="64"/>
    </row>
    <row r="22" spans="1:23" ht="12.75">
      <c r="A22" s="21" t="s">
        <v>14</v>
      </c>
      <c r="D22" s="65"/>
      <c r="E22" s="65"/>
      <c r="F22" s="65"/>
      <c r="G22" s="69"/>
      <c r="H22" s="74" t="s">
        <v>15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6:23" ht="12.75">
      <c r="F23" s="66"/>
      <c r="G23" s="69"/>
      <c r="H23" s="75" t="s">
        <v>115</v>
      </c>
      <c r="I23" s="69"/>
      <c r="J23" s="69"/>
      <c r="K23" s="69"/>
      <c r="L23" s="69"/>
      <c r="M23" s="69"/>
      <c r="N23" s="69"/>
      <c r="O23" s="69"/>
      <c r="P23" s="75" t="s">
        <v>114</v>
      </c>
      <c r="Q23" s="69"/>
      <c r="R23" s="69"/>
      <c r="S23" s="69"/>
      <c r="T23" s="69"/>
      <c r="U23" s="69"/>
      <c r="V23" s="69"/>
      <c r="W23" s="69"/>
    </row>
    <row r="24" spans="1:8" ht="13.5" thickBot="1">
      <c r="A24" s="22"/>
      <c r="B24" s="24"/>
      <c r="C24" s="24"/>
      <c r="D24" s="24"/>
      <c r="E24" s="24"/>
      <c r="F24" s="24"/>
      <c r="G24" s="22"/>
      <c r="H24" s="24"/>
    </row>
    <row r="25" spans="4:49" ht="13.5" thickBot="1">
      <c r="D25" s="67"/>
      <c r="E25" s="65"/>
      <c r="F25" s="65"/>
      <c r="G25" s="65"/>
      <c r="H25" s="68" t="s">
        <v>17</v>
      </c>
      <c r="I25" s="64"/>
      <c r="J25" s="64"/>
      <c r="K25" s="64"/>
      <c r="L25" s="68" t="s">
        <v>21</v>
      </c>
      <c r="M25" s="64"/>
      <c r="N25" s="64"/>
      <c r="O25" s="64"/>
      <c r="P25" s="68" t="s">
        <v>25</v>
      </c>
      <c r="Q25" s="64"/>
      <c r="R25" s="64"/>
      <c r="S25" s="64"/>
      <c r="T25" s="68" t="s">
        <v>27</v>
      </c>
      <c r="U25" s="64"/>
      <c r="V25" s="64"/>
      <c r="W25" s="64"/>
      <c r="X25" s="68" t="s">
        <v>9</v>
      </c>
      <c r="Y25" s="64"/>
      <c r="Z25" s="64"/>
      <c r="AA25" s="64"/>
      <c r="AB25" s="68" t="s">
        <v>10</v>
      </c>
      <c r="AC25" s="64"/>
      <c r="AD25" s="64"/>
      <c r="AE25" s="64"/>
      <c r="AF25" s="68" t="s">
        <v>31</v>
      </c>
      <c r="AW25" t="s">
        <v>168</v>
      </c>
    </row>
    <row r="26" spans="4:32" ht="12.75">
      <c r="D26" s="23"/>
      <c r="H26" s="23"/>
      <c r="L26" s="23"/>
      <c r="P26" s="23"/>
      <c r="T26" s="23"/>
      <c r="X26" s="23"/>
      <c r="AB26" s="23"/>
      <c r="AF26" s="23"/>
    </row>
    <row r="27" spans="3:36" ht="12.75">
      <c r="C27" s="66"/>
      <c r="D27" s="190" t="s">
        <v>16</v>
      </c>
      <c r="E27" s="191"/>
      <c r="F27" s="191"/>
      <c r="G27" s="71"/>
      <c r="H27" s="70" t="s">
        <v>18</v>
      </c>
      <c r="I27" s="71"/>
      <c r="J27" s="71"/>
      <c r="K27" s="71"/>
      <c r="L27" s="70" t="s">
        <v>22</v>
      </c>
      <c r="M27" s="71"/>
      <c r="N27" s="71"/>
      <c r="O27" s="71"/>
      <c r="P27" s="70" t="s">
        <v>26</v>
      </c>
      <c r="Q27" s="71"/>
      <c r="R27" s="71"/>
      <c r="S27" s="71"/>
      <c r="T27" s="70" t="s">
        <v>22</v>
      </c>
      <c r="U27" s="71"/>
      <c r="V27" s="71"/>
      <c r="W27" s="71"/>
      <c r="X27" s="70" t="s">
        <v>28</v>
      </c>
      <c r="Y27" s="71"/>
      <c r="Z27" s="71"/>
      <c r="AA27" s="71"/>
      <c r="AB27" s="70" t="s">
        <v>30</v>
      </c>
      <c r="AC27" s="71"/>
      <c r="AD27" s="71"/>
      <c r="AE27" s="71"/>
      <c r="AF27" s="70" t="s">
        <v>32</v>
      </c>
      <c r="AG27" s="71"/>
      <c r="AH27" s="71"/>
      <c r="AI27" s="71"/>
      <c r="AJ27" s="71"/>
    </row>
    <row r="28" spans="3:36" ht="12.75">
      <c r="C28" s="65"/>
      <c r="D28" s="191"/>
      <c r="E28" s="191"/>
      <c r="F28" s="191"/>
      <c r="G28" s="71"/>
      <c r="H28" s="70" t="s">
        <v>19</v>
      </c>
      <c r="I28" s="71"/>
      <c r="J28" s="71"/>
      <c r="K28" s="71"/>
      <c r="L28" s="70" t="s">
        <v>23</v>
      </c>
      <c r="M28" s="71"/>
      <c r="N28" s="71"/>
      <c r="O28" s="71"/>
      <c r="P28" s="70" t="s">
        <v>19</v>
      </c>
      <c r="Q28" s="71"/>
      <c r="R28" s="71"/>
      <c r="S28" s="71"/>
      <c r="T28" s="70" t="s">
        <v>23</v>
      </c>
      <c r="U28" s="71"/>
      <c r="V28" s="71"/>
      <c r="W28" s="71"/>
      <c r="X28" s="70" t="s">
        <v>29</v>
      </c>
      <c r="Y28" s="71"/>
      <c r="Z28" s="71"/>
      <c r="AA28" s="71"/>
      <c r="AB28" s="72"/>
      <c r="AC28" s="71"/>
      <c r="AD28" s="71"/>
      <c r="AE28" s="71"/>
      <c r="AF28" s="70" t="s">
        <v>33</v>
      </c>
      <c r="AG28" s="71"/>
      <c r="AH28" s="71"/>
      <c r="AI28" s="71"/>
      <c r="AJ28" s="71"/>
    </row>
    <row r="29" spans="3:36" ht="12.75">
      <c r="C29" s="65"/>
      <c r="D29" s="192"/>
      <c r="E29" s="192"/>
      <c r="F29" s="192"/>
      <c r="G29" s="71"/>
      <c r="H29" s="70" t="s">
        <v>20</v>
      </c>
      <c r="I29" s="71"/>
      <c r="J29" s="71"/>
      <c r="K29" s="71"/>
      <c r="L29" s="70" t="s">
        <v>24</v>
      </c>
      <c r="M29" s="71"/>
      <c r="N29" s="71"/>
      <c r="O29" s="71"/>
      <c r="P29" s="70" t="s">
        <v>20</v>
      </c>
      <c r="Q29" s="71"/>
      <c r="R29" s="71"/>
      <c r="S29" s="71"/>
      <c r="T29" s="70" t="s">
        <v>24</v>
      </c>
      <c r="U29" s="71"/>
      <c r="V29" s="71"/>
      <c r="W29" s="71"/>
      <c r="X29" s="72"/>
      <c r="Y29" s="71"/>
      <c r="Z29" s="71"/>
      <c r="AA29" s="71"/>
      <c r="AB29" s="72"/>
      <c r="AC29" s="71"/>
      <c r="AD29" s="71"/>
      <c r="AE29" s="71"/>
      <c r="AF29" s="70" t="s">
        <v>29</v>
      </c>
      <c r="AG29" s="71"/>
      <c r="AH29" s="71"/>
      <c r="AI29" s="71"/>
      <c r="AJ29" s="71"/>
    </row>
    <row r="30" spans="1:36" ht="12.75">
      <c r="A30" s="7"/>
      <c r="C30" s="65"/>
      <c r="D30" s="73"/>
      <c r="E30" s="71"/>
      <c r="F30" s="71"/>
      <c r="G30" s="71"/>
      <c r="H30" s="73"/>
      <c r="I30" s="71"/>
      <c r="J30" s="71"/>
      <c r="K30" s="71"/>
      <c r="L30" s="73"/>
      <c r="M30" s="71"/>
      <c r="N30" s="71"/>
      <c r="O30" s="71"/>
      <c r="P30" s="73"/>
      <c r="Q30" s="71"/>
      <c r="R30" s="71"/>
      <c r="S30" s="71"/>
      <c r="T30" s="73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ht="12.75">
      <c r="D31" s="60"/>
    </row>
    <row r="32" ht="12.75">
      <c r="D32" s="60"/>
    </row>
    <row r="33" ht="12.75">
      <c r="D33" s="60"/>
    </row>
  </sheetData>
  <sheetProtection/>
  <mergeCells count="28">
    <mergeCell ref="D27:F29"/>
    <mergeCell ref="BC2:BC15"/>
    <mergeCell ref="X2:AB3"/>
    <mergeCell ref="AC2:AF3"/>
    <mergeCell ref="AG2:AJ3"/>
    <mergeCell ref="P2:S3"/>
    <mergeCell ref="AK2:AO3"/>
    <mergeCell ref="AP2:AS3"/>
    <mergeCell ref="BG2:BJ5"/>
    <mergeCell ref="BI6:BI15"/>
    <mergeCell ref="BJ6:BJ15"/>
    <mergeCell ref="BF2:BF15"/>
    <mergeCell ref="A2:A15"/>
    <mergeCell ref="T2:W3"/>
    <mergeCell ref="B2:F3"/>
    <mergeCell ref="G2:J3"/>
    <mergeCell ref="K2:O3"/>
    <mergeCell ref="AT2:AW3"/>
    <mergeCell ref="BM2:BM15"/>
    <mergeCell ref="BG6:BG15"/>
    <mergeCell ref="BL2:BL15"/>
    <mergeCell ref="BK2:BK15"/>
    <mergeCell ref="BH6:BH15"/>
    <mergeCell ref="AV19:BC19"/>
    <mergeCell ref="BD2:BE5"/>
    <mergeCell ref="BE6:BE15"/>
    <mergeCell ref="BD6:BD15"/>
    <mergeCell ref="AX2:B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2"/>
  <sheetViews>
    <sheetView tabSelected="1" view="pageBreakPreview" zoomScale="140" zoomScaleNormal="140" zoomScaleSheetLayoutView="140" zoomScalePageLayoutView="0" workbookViewId="0" topLeftCell="A113">
      <selection activeCell="B132" sqref="B132"/>
    </sheetView>
  </sheetViews>
  <sheetFormatPr defaultColWidth="9.140625" defaultRowHeight="12.75"/>
  <cols>
    <col min="1" max="1" width="7.8515625" style="0" customWidth="1"/>
    <col min="2" max="2" width="57.421875" style="0" customWidth="1"/>
    <col min="3" max="3" width="5.140625" style="0" customWidth="1"/>
    <col min="4" max="5" width="4.140625" style="0" customWidth="1"/>
    <col min="6" max="6" width="6.140625" style="0" customWidth="1"/>
    <col min="7" max="8" width="4.140625" style="0" customWidth="1"/>
    <col min="9" max="9" width="6.7109375" style="0" customWidth="1"/>
    <col min="10" max="10" width="6.57421875" style="0" customWidth="1"/>
    <col min="11" max="11" width="5.8515625" style="0" customWidth="1"/>
    <col min="12" max="12" width="4.140625" style="0" customWidth="1"/>
    <col min="13" max="13" width="4.8515625" style="0" customWidth="1"/>
    <col min="14" max="16" width="4.140625" style="0" customWidth="1"/>
  </cols>
  <sheetData>
    <row r="1" spans="1:16" ht="47.25" customHeight="1" thickBot="1">
      <c r="A1" s="241" t="s">
        <v>206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2.75" customHeight="1">
      <c r="A2" s="204" t="s">
        <v>34</v>
      </c>
      <c r="B2" s="251" t="s">
        <v>35</v>
      </c>
      <c r="C2" s="217" t="s">
        <v>143</v>
      </c>
      <c r="D2" s="218"/>
      <c r="E2" s="219"/>
      <c r="F2" s="217" t="s">
        <v>36</v>
      </c>
      <c r="G2" s="218"/>
      <c r="H2" s="218"/>
      <c r="I2" s="218"/>
      <c r="J2" s="219"/>
      <c r="K2" s="217" t="s">
        <v>37</v>
      </c>
      <c r="L2" s="218"/>
      <c r="M2" s="218"/>
      <c r="N2" s="218"/>
      <c r="O2" s="218"/>
      <c r="P2" s="218"/>
    </row>
    <row r="3" spans="1:16" ht="39.75" customHeight="1" thickBot="1">
      <c r="A3" s="205"/>
      <c r="B3" s="252"/>
      <c r="C3" s="220"/>
      <c r="D3" s="221"/>
      <c r="E3" s="222"/>
      <c r="F3" s="220"/>
      <c r="G3" s="221"/>
      <c r="H3" s="221"/>
      <c r="I3" s="221"/>
      <c r="J3" s="222"/>
      <c r="K3" s="220"/>
      <c r="L3" s="221"/>
      <c r="M3" s="221"/>
      <c r="N3" s="221"/>
      <c r="O3" s="221"/>
      <c r="P3" s="221"/>
    </row>
    <row r="4" spans="1:16" ht="13.5" customHeight="1" thickBot="1">
      <c r="A4" s="205"/>
      <c r="B4" s="252"/>
      <c r="C4" s="242"/>
      <c r="D4" s="243"/>
      <c r="E4" s="244"/>
      <c r="F4" s="204" t="s">
        <v>38</v>
      </c>
      <c r="G4" s="204" t="s">
        <v>39</v>
      </c>
      <c r="H4" s="254" t="s">
        <v>40</v>
      </c>
      <c r="I4" s="255"/>
      <c r="J4" s="256"/>
      <c r="K4" s="202" t="s">
        <v>43</v>
      </c>
      <c r="L4" s="203"/>
      <c r="M4" s="202" t="s">
        <v>44</v>
      </c>
      <c r="N4" s="203"/>
      <c r="O4" s="202" t="s">
        <v>45</v>
      </c>
      <c r="P4" s="203"/>
    </row>
    <row r="5" spans="1:16" ht="38.25">
      <c r="A5" s="205"/>
      <c r="B5" s="252"/>
      <c r="C5" s="245"/>
      <c r="D5" s="246"/>
      <c r="E5" s="247"/>
      <c r="F5" s="205"/>
      <c r="G5" s="205"/>
      <c r="H5" s="204" t="s">
        <v>46</v>
      </c>
      <c r="I5" s="207" t="s">
        <v>47</v>
      </c>
      <c r="J5" s="208"/>
      <c r="K5" s="76" t="s">
        <v>48</v>
      </c>
      <c r="L5" s="76" t="s">
        <v>50</v>
      </c>
      <c r="M5" s="76" t="s">
        <v>51</v>
      </c>
      <c r="N5" s="76" t="s">
        <v>52</v>
      </c>
      <c r="O5" s="76" t="s">
        <v>53</v>
      </c>
      <c r="P5" s="76" t="s">
        <v>54</v>
      </c>
    </row>
    <row r="6" spans="1:16" ht="12.75">
      <c r="A6" s="205"/>
      <c r="B6" s="252"/>
      <c r="C6" s="245"/>
      <c r="D6" s="246"/>
      <c r="E6" s="247"/>
      <c r="F6" s="205"/>
      <c r="G6" s="205"/>
      <c r="H6" s="205"/>
      <c r="I6" s="209"/>
      <c r="J6" s="210"/>
      <c r="K6" s="136">
        <v>17</v>
      </c>
      <c r="L6" s="136">
        <v>23</v>
      </c>
      <c r="M6" s="136">
        <v>16.7</v>
      </c>
      <c r="N6" s="136">
        <v>22.3</v>
      </c>
      <c r="O6" s="136">
        <v>17</v>
      </c>
      <c r="P6" s="136">
        <v>20</v>
      </c>
    </row>
    <row r="7" spans="1:16" ht="26.25" thickBot="1">
      <c r="A7" s="205"/>
      <c r="B7" s="252"/>
      <c r="C7" s="245"/>
      <c r="D7" s="246"/>
      <c r="E7" s="247"/>
      <c r="F7" s="205"/>
      <c r="G7" s="205"/>
      <c r="H7" s="205"/>
      <c r="I7" s="211"/>
      <c r="J7" s="212"/>
      <c r="K7" s="76" t="s">
        <v>49</v>
      </c>
      <c r="L7" s="76" t="s">
        <v>49</v>
      </c>
      <c r="M7" s="76" t="s">
        <v>49</v>
      </c>
      <c r="N7" s="76" t="s">
        <v>49</v>
      </c>
      <c r="O7" s="76" t="s">
        <v>49</v>
      </c>
      <c r="P7" s="76" t="s">
        <v>49</v>
      </c>
    </row>
    <row r="8" spans="1:16" ht="93.75" customHeight="1" thickBot="1">
      <c r="A8" s="206"/>
      <c r="B8" s="253"/>
      <c r="C8" s="248"/>
      <c r="D8" s="249"/>
      <c r="E8" s="250"/>
      <c r="F8" s="206"/>
      <c r="G8" s="206"/>
      <c r="H8" s="206"/>
      <c r="I8" s="77" t="s">
        <v>55</v>
      </c>
      <c r="J8" s="77" t="s">
        <v>56</v>
      </c>
      <c r="K8" s="78"/>
      <c r="L8" s="78"/>
      <c r="M8" s="78"/>
      <c r="N8" s="78"/>
      <c r="O8" s="78"/>
      <c r="P8" s="78"/>
    </row>
    <row r="9" spans="1:16" ht="13.5" thickBot="1">
      <c r="A9" s="84">
        <v>1</v>
      </c>
      <c r="B9" s="81">
        <v>2</v>
      </c>
      <c r="C9" s="238">
        <v>3</v>
      </c>
      <c r="D9" s="239"/>
      <c r="E9" s="240"/>
      <c r="F9" s="81">
        <v>4</v>
      </c>
      <c r="G9" s="81">
        <v>5</v>
      </c>
      <c r="H9" s="81">
        <v>6</v>
      </c>
      <c r="I9" s="81">
        <v>7</v>
      </c>
      <c r="J9" s="81">
        <v>8</v>
      </c>
      <c r="K9" s="81">
        <v>9</v>
      </c>
      <c r="L9" s="81">
        <v>10</v>
      </c>
      <c r="M9" s="81">
        <v>11</v>
      </c>
      <c r="N9" s="81">
        <v>12</v>
      </c>
      <c r="O9" s="81">
        <v>13</v>
      </c>
      <c r="P9" s="81">
        <v>14</v>
      </c>
    </row>
    <row r="10" spans="1:16" ht="13.5" thickBot="1">
      <c r="A10" s="84" t="s">
        <v>120</v>
      </c>
      <c r="B10" s="81" t="s">
        <v>117</v>
      </c>
      <c r="C10" s="238"/>
      <c r="D10" s="239"/>
      <c r="E10" s="240"/>
      <c r="F10" s="81">
        <f>SUM(F11,F23)</f>
        <v>2484</v>
      </c>
      <c r="G10" s="81">
        <f aca="true" t="shared" si="0" ref="G10:P10">SUM(G11,G23)</f>
        <v>828</v>
      </c>
      <c r="H10" s="81">
        <f t="shared" si="0"/>
        <v>1656</v>
      </c>
      <c r="I10" s="81">
        <f t="shared" si="0"/>
        <v>1028</v>
      </c>
      <c r="J10" s="81">
        <f t="shared" si="0"/>
        <v>628</v>
      </c>
      <c r="K10" s="81">
        <f t="shared" si="0"/>
        <v>492</v>
      </c>
      <c r="L10" s="81">
        <f t="shared" si="0"/>
        <v>522</v>
      </c>
      <c r="M10" s="81">
        <f t="shared" si="0"/>
        <v>285</v>
      </c>
      <c r="N10" s="81">
        <f t="shared" si="0"/>
        <v>357</v>
      </c>
      <c r="O10" s="81">
        <f t="shared" si="0"/>
        <v>0</v>
      </c>
      <c r="P10" s="81">
        <f t="shared" si="0"/>
        <v>0</v>
      </c>
    </row>
    <row r="11" spans="1:16" ht="13.5" thickBot="1">
      <c r="A11" s="84" t="s">
        <v>121</v>
      </c>
      <c r="B11" s="81" t="s">
        <v>122</v>
      </c>
      <c r="C11" s="238"/>
      <c r="D11" s="239"/>
      <c r="E11" s="240"/>
      <c r="F11" s="81">
        <f>SUM(F12:F22)</f>
        <v>1648</v>
      </c>
      <c r="G11" s="81">
        <f aca="true" t="shared" si="1" ref="G11:P11">SUM(G12:G22)</f>
        <v>549</v>
      </c>
      <c r="H11" s="81">
        <f t="shared" si="1"/>
        <v>1099</v>
      </c>
      <c r="I11" s="81">
        <f t="shared" si="1"/>
        <v>611</v>
      </c>
      <c r="J11" s="81">
        <f t="shared" si="1"/>
        <v>488</v>
      </c>
      <c r="K11" s="81">
        <f t="shared" si="1"/>
        <v>340</v>
      </c>
      <c r="L11" s="81">
        <f t="shared" si="1"/>
        <v>348</v>
      </c>
      <c r="M11" s="81">
        <f t="shared" si="1"/>
        <v>194</v>
      </c>
      <c r="N11" s="81">
        <f t="shared" si="1"/>
        <v>217</v>
      </c>
      <c r="O11" s="81">
        <f t="shared" si="1"/>
        <v>0</v>
      </c>
      <c r="P11" s="81">
        <f t="shared" si="1"/>
        <v>0</v>
      </c>
    </row>
    <row r="12" spans="1:16" ht="13.5" thickBot="1">
      <c r="A12" s="99" t="s">
        <v>123</v>
      </c>
      <c r="B12" s="100" t="s">
        <v>124</v>
      </c>
      <c r="C12" s="235" t="s">
        <v>161</v>
      </c>
      <c r="D12" s="236"/>
      <c r="E12" s="237"/>
      <c r="F12" s="82">
        <v>117</v>
      </c>
      <c r="G12" s="82">
        <f aca="true" t="shared" si="2" ref="G12:G26">F12-H12</f>
        <v>39</v>
      </c>
      <c r="H12" s="82">
        <v>78</v>
      </c>
      <c r="I12" s="82">
        <v>45</v>
      </c>
      <c r="J12" s="82">
        <v>33</v>
      </c>
      <c r="K12" s="82">
        <v>26</v>
      </c>
      <c r="L12" s="82">
        <v>26</v>
      </c>
      <c r="M12" s="82">
        <v>26</v>
      </c>
      <c r="N12" s="82"/>
      <c r="O12" s="82"/>
      <c r="P12" s="82"/>
    </row>
    <row r="13" spans="1:16" ht="13.5" thickBot="1">
      <c r="A13" s="99" t="s">
        <v>125</v>
      </c>
      <c r="B13" s="100" t="s">
        <v>126</v>
      </c>
      <c r="C13" s="235" t="s">
        <v>155</v>
      </c>
      <c r="D13" s="236"/>
      <c r="E13" s="237"/>
      <c r="F13" s="82">
        <v>292</v>
      </c>
      <c r="G13" s="82">
        <f t="shared" si="2"/>
        <v>97</v>
      </c>
      <c r="H13" s="82">
        <v>195</v>
      </c>
      <c r="I13" s="82">
        <v>156</v>
      </c>
      <c r="J13" s="82">
        <v>39</v>
      </c>
      <c r="K13" s="82">
        <v>51</v>
      </c>
      <c r="L13" s="82">
        <v>64</v>
      </c>
      <c r="M13" s="82">
        <v>54</v>
      </c>
      <c r="N13" s="82">
        <v>26</v>
      </c>
      <c r="O13" s="82"/>
      <c r="P13" s="82"/>
    </row>
    <row r="14" spans="1:16" ht="13.5" customHeight="1" thickBot="1">
      <c r="A14" s="99" t="s">
        <v>127</v>
      </c>
      <c r="B14" s="100" t="s">
        <v>128</v>
      </c>
      <c r="C14" s="235" t="s">
        <v>155</v>
      </c>
      <c r="D14" s="236"/>
      <c r="E14" s="237"/>
      <c r="F14" s="82">
        <v>234</v>
      </c>
      <c r="G14" s="82">
        <f t="shared" si="2"/>
        <v>78</v>
      </c>
      <c r="H14" s="82">
        <v>156</v>
      </c>
      <c r="I14" s="82"/>
      <c r="J14" s="82">
        <v>156</v>
      </c>
      <c r="K14" s="82">
        <v>51</v>
      </c>
      <c r="L14" s="82">
        <v>52</v>
      </c>
      <c r="M14" s="82">
        <v>31</v>
      </c>
      <c r="N14" s="82">
        <v>22</v>
      </c>
      <c r="O14" s="82"/>
      <c r="P14" s="82"/>
    </row>
    <row r="15" spans="1:16" ht="13.5" customHeight="1" thickBot="1">
      <c r="A15" s="99" t="s">
        <v>129</v>
      </c>
      <c r="B15" s="100" t="s">
        <v>130</v>
      </c>
      <c r="C15" s="235" t="s">
        <v>182</v>
      </c>
      <c r="D15" s="236"/>
      <c r="E15" s="237"/>
      <c r="F15" s="82">
        <v>175</v>
      </c>
      <c r="G15" s="82">
        <f t="shared" si="2"/>
        <v>58</v>
      </c>
      <c r="H15" s="82">
        <v>117</v>
      </c>
      <c r="I15" s="82">
        <v>103</v>
      </c>
      <c r="J15" s="82">
        <v>14</v>
      </c>
      <c r="K15" s="82">
        <v>53</v>
      </c>
      <c r="L15" s="82">
        <v>64</v>
      </c>
      <c r="M15" s="82"/>
      <c r="N15" s="82"/>
      <c r="O15" s="82"/>
      <c r="P15" s="82"/>
    </row>
    <row r="16" spans="1:16" ht="13.5" thickBot="1">
      <c r="A16" s="99" t="s">
        <v>131</v>
      </c>
      <c r="B16" s="100" t="s">
        <v>169</v>
      </c>
      <c r="C16" s="232" t="s">
        <v>152</v>
      </c>
      <c r="D16" s="233"/>
      <c r="E16" s="234"/>
      <c r="F16" s="148">
        <v>117</v>
      </c>
      <c r="G16" s="148">
        <v>39</v>
      </c>
      <c r="H16" s="148">
        <v>78</v>
      </c>
      <c r="I16" s="148">
        <v>72</v>
      </c>
      <c r="J16" s="148">
        <v>6</v>
      </c>
      <c r="K16" s="148"/>
      <c r="L16" s="148"/>
      <c r="M16" s="148"/>
      <c r="N16" s="148">
        <v>78</v>
      </c>
      <c r="O16" s="82"/>
      <c r="P16" s="82"/>
    </row>
    <row r="17" spans="1:16" ht="13.5" customHeight="1" thickBot="1">
      <c r="A17" s="99" t="s">
        <v>170</v>
      </c>
      <c r="B17" s="100" t="s">
        <v>171</v>
      </c>
      <c r="C17" s="232" t="s">
        <v>155</v>
      </c>
      <c r="D17" s="233"/>
      <c r="E17" s="234"/>
      <c r="F17" s="148">
        <v>292</v>
      </c>
      <c r="G17" s="148">
        <v>97</v>
      </c>
      <c r="H17" s="148">
        <v>195</v>
      </c>
      <c r="I17" s="148">
        <v>141</v>
      </c>
      <c r="J17" s="148">
        <v>54</v>
      </c>
      <c r="K17" s="148">
        <v>34</v>
      </c>
      <c r="L17" s="148">
        <v>63</v>
      </c>
      <c r="M17" s="148">
        <v>43</v>
      </c>
      <c r="N17" s="148">
        <v>55</v>
      </c>
      <c r="O17" s="82"/>
      <c r="P17" s="82"/>
    </row>
    <row r="18" spans="1:16" ht="13.5" thickBot="1">
      <c r="A18" s="99" t="s">
        <v>172</v>
      </c>
      <c r="B18" s="100" t="s">
        <v>173</v>
      </c>
      <c r="C18" s="262" t="s">
        <v>183</v>
      </c>
      <c r="D18" s="263"/>
      <c r="E18" s="264"/>
      <c r="F18" s="148">
        <v>59</v>
      </c>
      <c r="G18" s="148">
        <v>20</v>
      </c>
      <c r="H18" s="148">
        <v>39</v>
      </c>
      <c r="I18" s="148">
        <v>26</v>
      </c>
      <c r="J18" s="148">
        <v>13</v>
      </c>
      <c r="K18" s="148">
        <v>39</v>
      </c>
      <c r="L18" s="148"/>
      <c r="M18" s="148"/>
      <c r="N18" s="148"/>
      <c r="O18" s="82"/>
      <c r="P18" s="82"/>
    </row>
    <row r="19" spans="1:16" ht="13.5" thickBot="1">
      <c r="A19" s="99"/>
      <c r="B19" s="100"/>
      <c r="C19" s="265"/>
      <c r="D19" s="266"/>
      <c r="E19" s="26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3.5" thickBot="1">
      <c r="A20" s="99"/>
      <c r="B20" s="100"/>
      <c r="C20" s="235"/>
      <c r="D20" s="236"/>
      <c r="E20" s="237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3.5" customHeight="1" thickBot="1">
      <c r="A21" s="99" t="s">
        <v>158</v>
      </c>
      <c r="B21" s="100" t="s">
        <v>132</v>
      </c>
      <c r="C21" s="235" t="s">
        <v>162</v>
      </c>
      <c r="D21" s="236"/>
      <c r="E21" s="237"/>
      <c r="F21" s="82">
        <v>257</v>
      </c>
      <c r="G21" s="82">
        <f t="shared" si="2"/>
        <v>86</v>
      </c>
      <c r="H21" s="82">
        <v>171</v>
      </c>
      <c r="I21" s="82">
        <v>8</v>
      </c>
      <c r="J21" s="82">
        <v>163</v>
      </c>
      <c r="K21" s="82">
        <v>51</v>
      </c>
      <c r="L21" s="82">
        <v>44</v>
      </c>
      <c r="M21" s="82">
        <v>40</v>
      </c>
      <c r="N21" s="82">
        <v>36</v>
      </c>
      <c r="O21" s="82"/>
      <c r="P21" s="82"/>
    </row>
    <row r="22" spans="1:16" ht="13.5" customHeight="1" thickBot="1">
      <c r="A22" s="99" t="s">
        <v>159</v>
      </c>
      <c r="B22" s="100" t="s">
        <v>133</v>
      </c>
      <c r="C22" s="265" t="s">
        <v>153</v>
      </c>
      <c r="D22" s="266"/>
      <c r="E22" s="267"/>
      <c r="F22" s="82">
        <v>105</v>
      </c>
      <c r="G22" s="82">
        <f t="shared" si="2"/>
        <v>35</v>
      </c>
      <c r="H22" s="82">
        <v>70</v>
      </c>
      <c r="I22" s="82">
        <v>60</v>
      </c>
      <c r="J22" s="82">
        <v>10</v>
      </c>
      <c r="K22" s="82">
        <v>35</v>
      </c>
      <c r="L22" s="82">
        <v>35</v>
      </c>
      <c r="M22" s="82"/>
      <c r="N22" s="82"/>
      <c r="O22" s="82"/>
      <c r="P22" s="82"/>
    </row>
    <row r="23" spans="1:16" ht="13.5" thickBot="1">
      <c r="A23" s="84" t="s">
        <v>134</v>
      </c>
      <c r="B23" s="81" t="s">
        <v>135</v>
      </c>
      <c r="C23" s="238"/>
      <c r="D23" s="239"/>
      <c r="E23" s="240"/>
      <c r="F23" s="81">
        <f>SUM(F24,F25,F26,F27)</f>
        <v>836</v>
      </c>
      <c r="G23" s="81">
        <f>SUM(G24,G25,G26,G27)</f>
        <v>279</v>
      </c>
      <c r="H23" s="81">
        <f>SUM(H24,H25,H26,H27)</f>
        <v>557</v>
      </c>
      <c r="I23" s="81">
        <f aca="true" t="shared" si="3" ref="I23:P23">SUM(I24,I25,I26,I27)</f>
        <v>417</v>
      </c>
      <c r="J23" s="81">
        <f t="shared" si="3"/>
        <v>140</v>
      </c>
      <c r="K23" s="81">
        <f t="shared" si="3"/>
        <v>152</v>
      </c>
      <c r="L23" s="81">
        <f t="shared" si="3"/>
        <v>174</v>
      </c>
      <c r="M23" s="81">
        <f t="shared" si="3"/>
        <v>91</v>
      </c>
      <c r="N23" s="81">
        <f t="shared" si="3"/>
        <v>140</v>
      </c>
      <c r="O23" s="81">
        <f t="shared" si="3"/>
        <v>0</v>
      </c>
      <c r="P23" s="81">
        <f t="shared" si="3"/>
        <v>0</v>
      </c>
    </row>
    <row r="24" spans="1:16" ht="13.5" customHeight="1" thickBot="1">
      <c r="A24" s="99" t="s">
        <v>178</v>
      </c>
      <c r="B24" s="100" t="s">
        <v>136</v>
      </c>
      <c r="C24" s="232" t="s">
        <v>154</v>
      </c>
      <c r="D24" s="233"/>
      <c r="E24" s="234"/>
      <c r="F24" s="148">
        <v>410</v>
      </c>
      <c r="G24" s="148">
        <v>137</v>
      </c>
      <c r="H24" s="148">
        <v>273</v>
      </c>
      <c r="I24" s="148">
        <v>191</v>
      </c>
      <c r="J24" s="148">
        <v>82</v>
      </c>
      <c r="K24" s="148">
        <v>58</v>
      </c>
      <c r="L24" s="148">
        <v>78</v>
      </c>
      <c r="M24" s="148">
        <v>58</v>
      </c>
      <c r="N24" s="148">
        <v>79</v>
      </c>
      <c r="O24" s="82"/>
      <c r="P24" s="82"/>
    </row>
    <row r="25" spans="1:16" ht="13.5" thickBot="1">
      <c r="A25" s="99" t="s">
        <v>160</v>
      </c>
      <c r="B25" s="100" t="s">
        <v>137</v>
      </c>
      <c r="C25" s="262" t="s">
        <v>153</v>
      </c>
      <c r="D25" s="263"/>
      <c r="E25" s="264"/>
      <c r="F25" s="148">
        <v>135</v>
      </c>
      <c r="G25" s="148">
        <f t="shared" si="2"/>
        <v>45</v>
      </c>
      <c r="H25" s="148">
        <v>90</v>
      </c>
      <c r="I25" s="148">
        <v>71</v>
      </c>
      <c r="J25" s="148">
        <v>19</v>
      </c>
      <c r="K25" s="148">
        <v>50</v>
      </c>
      <c r="L25" s="148">
        <v>40</v>
      </c>
      <c r="M25" s="148"/>
      <c r="N25" s="148"/>
      <c r="O25" s="82"/>
      <c r="P25" s="82"/>
    </row>
    <row r="26" spans="1:16" ht="13.5" customHeight="1" thickBot="1">
      <c r="A26" s="99" t="s">
        <v>174</v>
      </c>
      <c r="B26" s="100" t="s">
        <v>175</v>
      </c>
      <c r="C26" s="262" t="s">
        <v>153</v>
      </c>
      <c r="D26" s="263"/>
      <c r="E26" s="264"/>
      <c r="F26" s="148">
        <v>150</v>
      </c>
      <c r="G26" s="148">
        <f t="shared" si="2"/>
        <v>50</v>
      </c>
      <c r="H26" s="148">
        <v>100</v>
      </c>
      <c r="I26" s="148">
        <v>73</v>
      </c>
      <c r="J26" s="148">
        <v>27</v>
      </c>
      <c r="K26" s="148">
        <v>44</v>
      </c>
      <c r="L26" s="148">
        <v>56</v>
      </c>
      <c r="M26" s="148"/>
      <c r="N26" s="148"/>
      <c r="O26" s="82"/>
      <c r="P26" s="82"/>
    </row>
    <row r="27" spans="1:16" ht="13.5" customHeight="1" thickBot="1">
      <c r="A27" s="99" t="s">
        <v>176</v>
      </c>
      <c r="B27" s="100" t="s">
        <v>177</v>
      </c>
      <c r="C27" s="232" t="s">
        <v>207</v>
      </c>
      <c r="D27" s="233"/>
      <c r="E27" s="234"/>
      <c r="F27" s="148">
        <v>141</v>
      </c>
      <c r="G27" s="148">
        <v>47</v>
      </c>
      <c r="H27" s="148">
        <v>94</v>
      </c>
      <c r="I27" s="148">
        <v>82</v>
      </c>
      <c r="J27" s="148">
        <v>12</v>
      </c>
      <c r="K27" s="148"/>
      <c r="L27" s="148"/>
      <c r="M27" s="148">
        <v>33</v>
      </c>
      <c r="N27" s="148">
        <v>61</v>
      </c>
      <c r="O27" s="82"/>
      <c r="P27" s="82"/>
    </row>
    <row r="28" spans="1:16" ht="13.5" thickBot="1">
      <c r="A28" s="85"/>
      <c r="B28" s="86" t="s">
        <v>57</v>
      </c>
      <c r="C28" s="238"/>
      <c r="D28" s="239"/>
      <c r="E28" s="24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3.5" thickBot="1">
      <c r="A29" s="85" t="s">
        <v>58</v>
      </c>
      <c r="B29" s="86" t="s">
        <v>59</v>
      </c>
      <c r="C29" s="238"/>
      <c r="D29" s="239"/>
      <c r="E29" s="240"/>
      <c r="F29" s="81">
        <f>SUM(F30:F34)</f>
        <v>243</v>
      </c>
      <c r="G29" s="81">
        <f>SUM(G30:G34)</f>
        <v>68</v>
      </c>
      <c r="H29" s="81">
        <f>SUM(H30:H34)</f>
        <v>175</v>
      </c>
      <c r="I29" s="81">
        <f>SUM(I30:I34)</f>
        <v>86</v>
      </c>
      <c r="J29" s="81">
        <f>SUM(J30:J34)</f>
        <v>89</v>
      </c>
      <c r="K29" s="81">
        <f aca="true" t="shared" si="4" ref="K29:P29">SUM(K30:K34)</f>
        <v>0</v>
      </c>
      <c r="L29" s="81">
        <f t="shared" si="4"/>
        <v>0</v>
      </c>
      <c r="M29" s="81">
        <f t="shared" si="4"/>
        <v>20</v>
      </c>
      <c r="N29" s="81">
        <f t="shared" si="4"/>
        <v>47</v>
      </c>
      <c r="O29" s="81">
        <f t="shared" si="4"/>
        <v>78</v>
      </c>
      <c r="P29" s="81">
        <f t="shared" si="4"/>
        <v>30</v>
      </c>
    </row>
    <row r="30" spans="1:16" ht="14.25" customHeight="1" thickBot="1">
      <c r="A30" s="87" t="s">
        <v>163</v>
      </c>
      <c r="B30" s="89" t="s">
        <v>186</v>
      </c>
      <c r="C30" s="235" t="s">
        <v>195</v>
      </c>
      <c r="D30" s="236"/>
      <c r="E30" s="237"/>
      <c r="F30" s="97">
        <f>SUM(G30:H30)</f>
        <v>45</v>
      </c>
      <c r="G30" s="97">
        <v>15</v>
      </c>
      <c r="H30" s="97">
        <v>30</v>
      </c>
      <c r="I30" s="97">
        <v>20</v>
      </c>
      <c r="J30" s="97">
        <v>10</v>
      </c>
      <c r="K30" s="97"/>
      <c r="L30" s="97"/>
      <c r="M30" s="97"/>
      <c r="N30" s="97"/>
      <c r="O30" s="97"/>
      <c r="P30" s="97">
        <v>30</v>
      </c>
    </row>
    <row r="31" spans="1:16" ht="12.75" customHeight="1" thickBot="1">
      <c r="A31" s="87" t="s">
        <v>164</v>
      </c>
      <c r="B31" s="89" t="s">
        <v>187</v>
      </c>
      <c r="C31" s="235" t="s">
        <v>179</v>
      </c>
      <c r="D31" s="236"/>
      <c r="E31" s="237"/>
      <c r="F31" s="97">
        <f>SUM(G31:H31)</f>
        <v>45</v>
      </c>
      <c r="G31" s="97">
        <v>15</v>
      </c>
      <c r="H31" s="97">
        <v>30</v>
      </c>
      <c r="I31" s="97">
        <v>20</v>
      </c>
      <c r="J31" s="97">
        <v>10</v>
      </c>
      <c r="K31" s="97"/>
      <c r="L31" s="97"/>
      <c r="M31" s="97"/>
      <c r="N31" s="97"/>
      <c r="O31" s="97">
        <v>30</v>
      </c>
      <c r="P31" s="97"/>
    </row>
    <row r="32" spans="1:16" ht="13.5" customHeight="1" thickBot="1">
      <c r="A32" s="87" t="s">
        <v>165</v>
      </c>
      <c r="B32" s="89" t="s">
        <v>188</v>
      </c>
      <c r="C32" s="235" t="s">
        <v>179</v>
      </c>
      <c r="D32" s="236"/>
      <c r="E32" s="237"/>
      <c r="F32" s="97">
        <f>SUM(G32:H32)</f>
        <v>72</v>
      </c>
      <c r="G32" s="97">
        <v>24</v>
      </c>
      <c r="H32" s="97">
        <v>48</v>
      </c>
      <c r="I32" s="97">
        <v>38</v>
      </c>
      <c r="J32" s="97">
        <v>10</v>
      </c>
      <c r="K32" s="97"/>
      <c r="L32" s="97"/>
      <c r="M32" s="97"/>
      <c r="N32" s="97"/>
      <c r="O32" s="97">
        <v>48</v>
      </c>
      <c r="P32" s="97"/>
    </row>
    <row r="33" spans="1:16" ht="12" customHeight="1" thickBot="1">
      <c r="A33" s="87"/>
      <c r="B33" s="89"/>
      <c r="C33" s="265"/>
      <c r="D33" s="266"/>
      <c r="E33" s="267"/>
      <c r="F33" s="97">
        <f>SUM(G33:H33)</f>
        <v>0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13.5" customHeight="1" thickBot="1">
      <c r="A34" s="87" t="s">
        <v>166</v>
      </c>
      <c r="B34" s="89" t="s">
        <v>60</v>
      </c>
      <c r="C34" s="235" t="s">
        <v>155</v>
      </c>
      <c r="D34" s="236"/>
      <c r="E34" s="237"/>
      <c r="F34" s="97">
        <f>SUM(G34:H34)</f>
        <v>81</v>
      </c>
      <c r="G34" s="97">
        <v>14</v>
      </c>
      <c r="H34" s="97">
        <v>67</v>
      </c>
      <c r="I34" s="97">
        <v>8</v>
      </c>
      <c r="J34" s="97">
        <v>59</v>
      </c>
      <c r="K34" s="97"/>
      <c r="L34" s="97"/>
      <c r="M34" s="97">
        <v>20</v>
      </c>
      <c r="N34" s="97">
        <v>47</v>
      </c>
      <c r="O34" s="97"/>
      <c r="P34" s="97"/>
    </row>
    <row r="35" spans="1:16" ht="13.5" thickBot="1">
      <c r="A35" s="87"/>
      <c r="B35" s="90"/>
      <c r="C35" s="265"/>
      <c r="D35" s="266"/>
      <c r="E35" s="26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13.5" thickBot="1">
      <c r="A36" s="87"/>
      <c r="B36" s="90"/>
      <c r="C36" s="265"/>
      <c r="D36" s="266"/>
      <c r="E36" s="26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13.5" thickBot="1">
      <c r="A37" s="85" t="s">
        <v>61</v>
      </c>
      <c r="B37" s="86" t="s">
        <v>62</v>
      </c>
      <c r="C37" s="265"/>
      <c r="D37" s="266"/>
      <c r="E37" s="267"/>
      <c r="F37" s="101">
        <f>SUM(F38,H99,H100,H101)</f>
        <v>2755</v>
      </c>
      <c r="G37" s="101">
        <f>SUM(G38,I99,I100,I101)</f>
        <v>450</v>
      </c>
      <c r="H37" s="101">
        <f>H38+H99+H100+H101</f>
        <v>2305</v>
      </c>
      <c r="I37" s="101">
        <f>SUM(I38)</f>
        <v>439</v>
      </c>
      <c r="J37" s="101">
        <f>SUM(J38)</f>
        <v>462</v>
      </c>
      <c r="K37" s="101">
        <f aca="true" t="shared" si="5" ref="K37:P37">SUM(K38,K99,K100,K101)</f>
        <v>120</v>
      </c>
      <c r="L37" s="101">
        <f t="shared" si="5"/>
        <v>306</v>
      </c>
      <c r="M37" s="101">
        <f t="shared" si="5"/>
        <v>295</v>
      </c>
      <c r="N37" s="101">
        <f t="shared" si="5"/>
        <v>400</v>
      </c>
      <c r="O37" s="101">
        <f t="shared" si="5"/>
        <v>498</v>
      </c>
      <c r="P37" s="101">
        <f t="shared" si="5"/>
        <v>686</v>
      </c>
    </row>
    <row r="38" spans="1:16" ht="13.5" thickBot="1">
      <c r="A38" s="85" t="s">
        <v>63</v>
      </c>
      <c r="B38" s="86" t="s">
        <v>64</v>
      </c>
      <c r="C38" s="265"/>
      <c r="D38" s="266"/>
      <c r="E38" s="267"/>
      <c r="F38" s="101">
        <f>SUM(F39,F46,F54,F60,F66,F72,F77,F83)</f>
        <v>1351</v>
      </c>
      <c r="G38" s="101">
        <f>SUM(G39,G46,G54,G60,G66,G72,G77,G83)</f>
        <v>450</v>
      </c>
      <c r="H38" s="101">
        <f>SUM(H39,H46,H54,H60,H66,H72,H77,H83)</f>
        <v>901</v>
      </c>
      <c r="I38" s="101">
        <f>SUM(I39,I46,I54,I60,I66,I72,I77,I83)</f>
        <v>439</v>
      </c>
      <c r="J38" s="101">
        <f>SUM(J39,J46,J54,J60,J66,J72,J77,J83)</f>
        <v>462</v>
      </c>
      <c r="K38" s="101">
        <f aca="true" t="shared" si="6" ref="K38:P38">SUM(K41,K47,K55,K61,K67,K73,K78,K84)</f>
        <v>84</v>
      </c>
      <c r="L38" s="101">
        <f t="shared" si="6"/>
        <v>90</v>
      </c>
      <c r="M38" s="101">
        <f t="shared" si="6"/>
        <v>79</v>
      </c>
      <c r="N38" s="101">
        <f t="shared" si="6"/>
        <v>112</v>
      </c>
      <c r="O38" s="101">
        <f t="shared" si="6"/>
        <v>282</v>
      </c>
      <c r="P38" s="101">
        <f t="shared" si="6"/>
        <v>254</v>
      </c>
    </row>
    <row r="39" spans="1:16" ht="14.25" customHeight="1" thickBot="1">
      <c r="A39" s="85" t="s">
        <v>65</v>
      </c>
      <c r="B39" s="92" t="s">
        <v>191</v>
      </c>
      <c r="C39" s="270" t="s">
        <v>193</v>
      </c>
      <c r="D39" s="271"/>
      <c r="E39" s="272"/>
      <c r="F39" s="101">
        <f>SUM(F41,F44,F45)</f>
        <v>379</v>
      </c>
      <c r="G39" s="101">
        <f>SUM(G41,G44,G45)</f>
        <v>126</v>
      </c>
      <c r="H39" s="101">
        <f>SUM(H41,H44,H45)</f>
        <v>253</v>
      </c>
      <c r="I39" s="101">
        <f>SUM(I41,I44,I45)</f>
        <v>127</v>
      </c>
      <c r="J39" s="101">
        <f>SUM(J41,J44,J45)</f>
        <v>126</v>
      </c>
      <c r="K39" s="101">
        <f aca="true" t="shared" si="7" ref="K39:P39">SUM(K41,K44,K45)</f>
        <v>120</v>
      </c>
      <c r="L39" s="101">
        <f t="shared" si="7"/>
        <v>306</v>
      </c>
      <c r="M39" s="101">
        <f t="shared" si="7"/>
        <v>295</v>
      </c>
      <c r="N39" s="101">
        <f t="shared" si="7"/>
        <v>0</v>
      </c>
      <c r="O39" s="101">
        <f t="shared" si="7"/>
        <v>0</v>
      </c>
      <c r="P39" s="101">
        <f t="shared" si="7"/>
        <v>0</v>
      </c>
    </row>
    <row r="40" spans="1:16" ht="13.5" customHeight="1" hidden="1" thickBot="1">
      <c r="A40" s="87" t="s">
        <v>66</v>
      </c>
      <c r="B40" s="90" t="s">
        <v>67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26.25" customHeight="1" thickBot="1">
      <c r="A41" s="87" t="s">
        <v>68</v>
      </c>
      <c r="B41" s="89" t="s">
        <v>189</v>
      </c>
      <c r="C41" s="265" t="s">
        <v>180</v>
      </c>
      <c r="D41" s="266"/>
      <c r="E41" s="267"/>
      <c r="F41" s="97">
        <f aca="true" t="shared" si="8" ref="F41:N41">SUM(F42:F43)</f>
        <v>379</v>
      </c>
      <c r="G41" s="97">
        <f t="shared" si="8"/>
        <v>126</v>
      </c>
      <c r="H41" s="97">
        <f t="shared" si="8"/>
        <v>253</v>
      </c>
      <c r="I41" s="97">
        <f t="shared" si="8"/>
        <v>127</v>
      </c>
      <c r="J41" s="97">
        <f t="shared" si="8"/>
        <v>126</v>
      </c>
      <c r="K41" s="97">
        <f t="shared" si="8"/>
        <v>84</v>
      </c>
      <c r="L41" s="97">
        <f t="shared" si="8"/>
        <v>90</v>
      </c>
      <c r="M41" s="97">
        <f t="shared" si="8"/>
        <v>79</v>
      </c>
      <c r="N41" s="97">
        <f t="shared" si="8"/>
        <v>0</v>
      </c>
      <c r="O41" s="97"/>
      <c r="P41" s="97"/>
    </row>
    <row r="42" spans="1:16" ht="12.75" customHeight="1" thickBot="1">
      <c r="A42" s="87" t="s">
        <v>69</v>
      </c>
      <c r="B42" s="89"/>
      <c r="C42" s="265"/>
      <c r="D42" s="266"/>
      <c r="E42" s="267"/>
      <c r="F42" s="97">
        <f>SUM(G42:H42)</f>
        <v>379</v>
      </c>
      <c r="G42" s="97">
        <v>126</v>
      </c>
      <c r="H42" s="97">
        <v>253</v>
      </c>
      <c r="I42" s="97">
        <v>127</v>
      </c>
      <c r="J42" s="97">
        <v>126</v>
      </c>
      <c r="K42" s="97">
        <v>84</v>
      </c>
      <c r="L42" s="97">
        <v>90</v>
      </c>
      <c r="M42" s="97">
        <v>79</v>
      </c>
      <c r="N42" s="97"/>
      <c r="O42" s="97"/>
      <c r="P42" s="97"/>
    </row>
    <row r="43" spans="1:16" ht="12.75" customHeight="1" hidden="1" thickBot="1">
      <c r="A43" s="87" t="s">
        <v>70</v>
      </c>
      <c r="B43" s="89"/>
      <c r="C43" s="265"/>
      <c r="D43" s="266"/>
      <c r="E43" s="267"/>
      <c r="F43" s="97">
        <f>SUM(G43:H43)</f>
        <v>0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ht="13.5" customHeight="1" thickBot="1">
      <c r="A44" s="87" t="s">
        <v>72</v>
      </c>
      <c r="B44" s="90"/>
      <c r="C44" s="265" t="s">
        <v>194</v>
      </c>
      <c r="D44" s="266"/>
      <c r="E44" s="267"/>
      <c r="F44" s="97"/>
      <c r="G44" s="97"/>
      <c r="H44" s="97"/>
      <c r="I44" s="97"/>
      <c r="J44" s="97"/>
      <c r="K44" s="97">
        <v>36</v>
      </c>
      <c r="L44" s="97">
        <v>72</v>
      </c>
      <c r="M44" s="97">
        <v>72</v>
      </c>
      <c r="N44" s="97"/>
      <c r="O44" s="97"/>
      <c r="P44" s="97"/>
    </row>
    <row r="45" spans="1:16" ht="14.25" customHeight="1" thickBot="1">
      <c r="A45" s="87" t="s">
        <v>73</v>
      </c>
      <c r="B45" s="90"/>
      <c r="C45" s="265" t="s">
        <v>180</v>
      </c>
      <c r="D45" s="266"/>
      <c r="E45" s="267"/>
      <c r="F45" s="97"/>
      <c r="G45" s="97"/>
      <c r="H45" s="97"/>
      <c r="I45" s="97"/>
      <c r="J45" s="97"/>
      <c r="K45" s="97"/>
      <c r="L45" s="97">
        <v>144</v>
      </c>
      <c r="M45" s="97">
        <v>144</v>
      </c>
      <c r="N45" s="97"/>
      <c r="O45" s="97"/>
      <c r="P45" s="97"/>
    </row>
    <row r="46" spans="1:16" ht="27.75" customHeight="1" thickBot="1">
      <c r="A46" s="85" t="s">
        <v>74</v>
      </c>
      <c r="B46" s="92" t="s">
        <v>192</v>
      </c>
      <c r="C46" s="235" t="s">
        <v>196</v>
      </c>
      <c r="D46" s="236"/>
      <c r="E46" s="237"/>
      <c r="F46" s="101">
        <f aca="true" t="shared" si="9" ref="F46:K46">SUM(F47,F52,F53)</f>
        <v>972</v>
      </c>
      <c r="G46" s="101">
        <f t="shared" si="9"/>
        <v>324</v>
      </c>
      <c r="H46" s="101">
        <f t="shared" si="9"/>
        <v>648</v>
      </c>
      <c r="I46" s="101">
        <f t="shared" si="9"/>
        <v>312</v>
      </c>
      <c r="J46" s="101">
        <f t="shared" si="9"/>
        <v>336</v>
      </c>
      <c r="K46" s="101">
        <f t="shared" si="9"/>
        <v>0</v>
      </c>
      <c r="L46" s="101">
        <f>SUM(L47,L52,L53)</f>
        <v>0</v>
      </c>
      <c r="M46" s="101">
        <f>SUM(M47,M52,M53)</f>
        <v>0</v>
      </c>
      <c r="N46" s="101">
        <f>SUM(N47,N52,N53)</f>
        <v>400</v>
      </c>
      <c r="O46" s="101">
        <f>SUM(O47,O52,O53)</f>
        <v>498</v>
      </c>
      <c r="P46" s="101">
        <f>SUM(P47,P52,P53)</f>
        <v>686</v>
      </c>
    </row>
    <row r="47" spans="1:16" ht="27" customHeight="1" thickBot="1">
      <c r="A47" s="87" t="s">
        <v>75</v>
      </c>
      <c r="B47" s="89" t="s">
        <v>190</v>
      </c>
      <c r="C47" s="235" t="s">
        <v>200</v>
      </c>
      <c r="D47" s="236"/>
      <c r="E47" s="237"/>
      <c r="F47" s="97">
        <f aca="true" t="shared" si="10" ref="F47:P47">SUM(F48:F51)</f>
        <v>972</v>
      </c>
      <c r="G47" s="97">
        <f t="shared" si="10"/>
        <v>324</v>
      </c>
      <c r="H47" s="97">
        <f t="shared" si="10"/>
        <v>648</v>
      </c>
      <c r="I47" s="97">
        <f t="shared" si="10"/>
        <v>312</v>
      </c>
      <c r="J47" s="97">
        <f t="shared" si="10"/>
        <v>336</v>
      </c>
      <c r="K47" s="97">
        <f t="shared" si="10"/>
        <v>0</v>
      </c>
      <c r="L47" s="97">
        <f t="shared" si="10"/>
        <v>0</v>
      </c>
      <c r="M47" s="97">
        <f t="shared" si="10"/>
        <v>0</v>
      </c>
      <c r="N47" s="97">
        <f t="shared" si="10"/>
        <v>112</v>
      </c>
      <c r="O47" s="97">
        <f t="shared" si="10"/>
        <v>282</v>
      </c>
      <c r="P47" s="97">
        <f t="shared" si="10"/>
        <v>254</v>
      </c>
    </row>
    <row r="48" spans="1:16" ht="14.25" customHeight="1" thickBot="1">
      <c r="A48" s="87" t="s">
        <v>76</v>
      </c>
      <c r="B48" s="89"/>
      <c r="C48" s="265"/>
      <c r="D48" s="266"/>
      <c r="E48" s="267"/>
      <c r="F48" s="97">
        <f>SUM(G48:H48)</f>
        <v>972</v>
      </c>
      <c r="G48" s="97">
        <v>324</v>
      </c>
      <c r="H48" s="97">
        <v>648</v>
      </c>
      <c r="I48" s="97">
        <v>312</v>
      </c>
      <c r="J48" s="97">
        <v>336</v>
      </c>
      <c r="K48" s="97"/>
      <c r="L48" s="97"/>
      <c r="M48" s="97"/>
      <c r="N48" s="97">
        <v>112</v>
      </c>
      <c r="O48" s="97">
        <v>282</v>
      </c>
      <c r="P48" s="97">
        <v>254</v>
      </c>
    </row>
    <row r="49" spans="1:16" ht="13.5" customHeight="1" hidden="1" thickBot="1">
      <c r="A49" s="87" t="s">
        <v>71</v>
      </c>
      <c r="B49" s="89"/>
      <c r="C49" s="265"/>
      <c r="D49" s="266"/>
      <c r="E49" s="267"/>
      <c r="F49" s="97">
        <f>SUM(G49:H49)</f>
        <v>0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ht="13.5" customHeight="1" hidden="1" thickBot="1">
      <c r="A50" s="87" t="s">
        <v>116</v>
      </c>
      <c r="B50" s="89"/>
      <c r="C50" s="265"/>
      <c r="D50" s="266"/>
      <c r="E50" s="267"/>
      <c r="F50" s="97">
        <f>SUM(G50:H50)</f>
        <v>0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ht="13.5" customHeight="1" hidden="1" thickBot="1">
      <c r="A51" s="87" t="s">
        <v>119</v>
      </c>
      <c r="B51" s="89"/>
      <c r="C51" s="265"/>
      <c r="D51" s="266"/>
      <c r="E51" s="267"/>
      <c r="F51" s="97">
        <f>SUM(G51:H51)</f>
        <v>0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ht="12" customHeight="1" thickBot="1">
      <c r="A52" s="87" t="s">
        <v>138</v>
      </c>
      <c r="B52" s="89"/>
      <c r="C52" s="235" t="s">
        <v>197</v>
      </c>
      <c r="D52" s="236"/>
      <c r="E52" s="237"/>
      <c r="F52" s="97"/>
      <c r="G52" s="97"/>
      <c r="H52" s="97"/>
      <c r="I52" s="97"/>
      <c r="J52" s="97"/>
      <c r="K52" s="97"/>
      <c r="L52" s="97"/>
      <c r="M52" s="97"/>
      <c r="N52" s="97">
        <v>144</v>
      </c>
      <c r="O52" s="97">
        <v>72</v>
      </c>
      <c r="P52" s="97">
        <v>144</v>
      </c>
    </row>
    <row r="53" spans="1:16" ht="12.75" customHeight="1" thickBot="1">
      <c r="A53" s="87" t="s">
        <v>139</v>
      </c>
      <c r="B53" s="89"/>
      <c r="C53" s="235" t="s">
        <v>195</v>
      </c>
      <c r="D53" s="236"/>
      <c r="E53" s="237"/>
      <c r="F53" s="97"/>
      <c r="G53" s="97"/>
      <c r="H53" s="97"/>
      <c r="I53" s="97"/>
      <c r="J53" s="97"/>
      <c r="K53" s="97"/>
      <c r="L53" s="97"/>
      <c r="M53" s="97"/>
      <c r="N53" s="97">
        <v>144</v>
      </c>
      <c r="O53" s="97">
        <v>144</v>
      </c>
      <c r="P53" s="97">
        <v>288</v>
      </c>
    </row>
    <row r="54" spans="1:16" ht="13.5" customHeight="1" hidden="1" thickBot="1">
      <c r="A54" s="85"/>
      <c r="B54" s="92"/>
      <c r="C54" s="270"/>
      <c r="D54" s="271"/>
      <c r="E54" s="272"/>
      <c r="F54" s="101">
        <f aca="true" t="shared" si="11" ref="F54:L54">SUM(F55,F58,F59)</f>
        <v>0</v>
      </c>
      <c r="G54" s="101">
        <f t="shared" si="11"/>
        <v>0</v>
      </c>
      <c r="H54" s="101">
        <f t="shared" si="11"/>
        <v>0</v>
      </c>
      <c r="I54" s="101">
        <f t="shared" si="11"/>
        <v>0</v>
      </c>
      <c r="J54" s="101">
        <f t="shared" si="11"/>
        <v>0</v>
      </c>
      <c r="K54" s="101">
        <f t="shared" si="11"/>
        <v>0</v>
      </c>
      <c r="L54" s="101">
        <f t="shared" si="11"/>
        <v>0</v>
      </c>
      <c r="M54" s="101">
        <f>SUM(M55,M58,M59)</f>
        <v>0</v>
      </c>
      <c r="N54" s="101">
        <f>SUM(N55,N58,N59)</f>
        <v>0</v>
      </c>
      <c r="O54" s="101">
        <f>SUM(O55,O58,O59)</f>
        <v>0</v>
      </c>
      <c r="P54" s="101">
        <f>SUM(P55,P58,P59)</f>
        <v>0</v>
      </c>
    </row>
    <row r="55" spans="1:16" ht="13.5" hidden="1" thickBot="1">
      <c r="A55" s="87"/>
      <c r="B55" s="89"/>
      <c r="C55" s="265"/>
      <c r="D55" s="266"/>
      <c r="E55" s="267"/>
      <c r="F55" s="97">
        <f aca="true" t="shared" si="12" ref="F55:M55">SUM(F56:F57)</f>
        <v>0</v>
      </c>
      <c r="G55" s="97">
        <f t="shared" si="12"/>
        <v>0</v>
      </c>
      <c r="H55" s="97">
        <f t="shared" si="12"/>
        <v>0</v>
      </c>
      <c r="I55" s="97">
        <f t="shared" si="12"/>
        <v>0</v>
      </c>
      <c r="J55" s="97">
        <f t="shared" si="12"/>
        <v>0</v>
      </c>
      <c r="K55" s="97">
        <f t="shared" si="12"/>
        <v>0</v>
      </c>
      <c r="L55" s="97">
        <f t="shared" si="12"/>
        <v>0</v>
      </c>
      <c r="M55" s="97">
        <f t="shared" si="12"/>
        <v>0</v>
      </c>
      <c r="N55" s="97"/>
      <c r="O55" s="97"/>
      <c r="P55" s="97"/>
    </row>
    <row r="56" spans="1:16" ht="14.25" customHeight="1" hidden="1" thickBot="1">
      <c r="A56" s="87"/>
      <c r="B56" s="94"/>
      <c r="C56" s="265"/>
      <c r="D56" s="266"/>
      <c r="E56" s="26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ht="13.5" customHeight="1" hidden="1" thickBot="1">
      <c r="A57" s="87"/>
      <c r="B57" s="94"/>
      <c r="C57" s="265"/>
      <c r="D57" s="266"/>
      <c r="E57" s="26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12.75" customHeight="1" hidden="1" thickBot="1">
      <c r="A58" s="87"/>
      <c r="B58" s="90"/>
      <c r="C58" s="273"/>
      <c r="D58" s="274"/>
      <c r="E58" s="275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ht="12.75" customHeight="1" hidden="1" thickBot="1">
      <c r="A59" s="87"/>
      <c r="B59" s="90"/>
      <c r="C59" s="265"/>
      <c r="D59" s="266"/>
      <c r="E59" s="26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3.5" customHeight="1" hidden="1" thickBot="1">
      <c r="A60" s="85"/>
      <c r="B60" s="92"/>
      <c r="C60" s="270"/>
      <c r="D60" s="271"/>
      <c r="E60" s="272"/>
      <c r="F60" s="101">
        <f aca="true" t="shared" si="13" ref="F60:L60">SUM(F61,F64,F65)</f>
        <v>0</v>
      </c>
      <c r="G60" s="101">
        <f t="shared" si="13"/>
        <v>0</v>
      </c>
      <c r="H60" s="101">
        <f t="shared" si="13"/>
        <v>0</v>
      </c>
      <c r="I60" s="101">
        <f t="shared" si="13"/>
        <v>0</v>
      </c>
      <c r="J60" s="101">
        <f t="shared" si="13"/>
        <v>0</v>
      </c>
      <c r="K60" s="101">
        <f t="shared" si="13"/>
        <v>0</v>
      </c>
      <c r="L60" s="101">
        <f t="shared" si="13"/>
        <v>0</v>
      </c>
      <c r="M60" s="101">
        <f>SUM(M61,M64,M65)</f>
        <v>0</v>
      </c>
      <c r="N60" s="101">
        <f>SUM(N61,N64,N65)</f>
        <v>0</v>
      </c>
      <c r="O60" s="101">
        <f>SUM(O61,O64,O65)</f>
        <v>0</v>
      </c>
      <c r="P60" s="101">
        <f>SUM(P61,P64,P65)</f>
        <v>0</v>
      </c>
    </row>
    <row r="61" spans="1:16" ht="26.25" customHeight="1" hidden="1" thickBot="1">
      <c r="A61" s="87"/>
      <c r="B61" s="89"/>
      <c r="C61" s="265"/>
      <c r="D61" s="266"/>
      <c r="E61" s="267"/>
      <c r="F61" s="97">
        <f aca="true" t="shared" si="14" ref="F61:N61">SUM(F62,F63)</f>
        <v>0</v>
      </c>
      <c r="G61" s="97">
        <f t="shared" si="14"/>
        <v>0</v>
      </c>
      <c r="H61" s="97">
        <f t="shared" si="14"/>
        <v>0</v>
      </c>
      <c r="I61" s="97">
        <f t="shared" si="14"/>
        <v>0</v>
      </c>
      <c r="J61" s="97">
        <f t="shared" si="14"/>
        <v>0</v>
      </c>
      <c r="K61" s="97">
        <f t="shared" si="14"/>
        <v>0</v>
      </c>
      <c r="L61" s="97">
        <f t="shared" si="14"/>
        <v>0</v>
      </c>
      <c r="M61" s="97">
        <f t="shared" si="14"/>
        <v>0</v>
      </c>
      <c r="N61" s="97">
        <f t="shared" si="14"/>
        <v>0</v>
      </c>
      <c r="O61" s="97"/>
      <c r="P61" s="97"/>
    </row>
    <row r="62" spans="1:16" ht="13.5" hidden="1" thickBot="1">
      <c r="A62" s="87"/>
      <c r="B62" s="89"/>
      <c r="C62" s="265"/>
      <c r="D62" s="266"/>
      <c r="E62" s="26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ht="13.5" customHeight="1" hidden="1" thickBot="1">
      <c r="A63" s="87"/>
      <c r="B63" s="89"/>
      <c r="C63" s="265"/>
      <c r="D63" s="266"/>
      <c r="E63" s="26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ht="12.75" customHeight="1" hidden="1" thickBot="1">
      <c r="A64" s="87"/>
      <c r="B64" s="90"/>
      <c r="C64" s="273"/>
      <c r="D64" s="274"/>
      <c r="E64" s="275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ht="13.5" customHeight="1" hidden="1" thickBot="1">
      <c r="A65" s="87"/>
      <c r="B65" s="90"/>
      <c r="C65" s="265"/>
      <c r="D65" s="266"/>
      <c r="E65" s="26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ht="13.5" hidden="1" thickBot="1">
      <c r="A66" s="85"/>
      <c r="B66" s="92"/>
      <c r="C66" s="270"/>
      <c r="D66" s="271"/>
      <c r="E66" s="272"/>
      <c r="F66" s="101">
        <f aca="true" t="shared" si="15" ref="F66:M66">SUM(F67,F70,F71)</f>
        <v>0</v>
      </c>
      <c r="G66" s="101">
        <f t="shared" si="15"/>
        <v>0</v>
      </c>
      <c r="H66" s="101">
        <f t="shared" si="15"/>
        <v>0</v>
      </c>
      <c r="I66" s="101">
        <f t="shared" si="15"/>
        <v>0</v>
      </c>
      <c r="J66" s="101">
        <f t="shared" si="15"/>
        <v>0</v>
      </c>
      <c r="K66" s="101">
        <f t="shared" si="15"/>
        <v>0</v>
      </c>
      <c r="L66" s="101">
        <f t="shared" si="15"/>
        <v>0</v>
      </c>
      <c r="M66" s="101">
        <f t="shared" si="15"/>
        <v>0</v>
      </c>
      <c r="N66" s="101">
        <f>SUM(N67,N70,N71)</f>
        <v>0</v>
      </c>
      <c r="O66" s="101">
        <f>SUM(O67,O70,O71)</f>
        <v>0</v>
      </c>
      <c r="P66" s="101">
        <f>SUM(P67,P70,P71)</f>
        <v>0</v>
      </c>
    </row>
    <row r="67" spans="1:16" ht="13.5" hidden="1" thickBot="1">
      <c r="A67" s="87"/>
      <c r="B67" s="89"/>
      <c r="C67" s="265"/>
      <c r="D67" s="266"/>
      <c r="E67" s="267"/>
      <c r="F67" s="97">
        <f aca="true" t="shared" si="16" ref="F67:O67">F68+F69</f>
        <v>0</v>
      </c>
      <c r="G67" s="97">
        <f t="shared" si="16"/>
        <v>0</v>
      </c>
      <c r="H67" s="97">
        <f t="shared" si="16"/>
        <v>0</v>
      </c>
      <c r="I67" s="97">
        <f t="shared" si="16"/>
        <v>0</v>
      </c>
      <c r="J67" s="97">
        <f t="shared" si="16"/>
        <v>0</v>
      </c>
      <c r="K67" s="97">
        <f t="shared" si="16"/>
        <v>0</v>
      </c>
      <c r="L67" s="97">
        <f t="shared" si="16"/>
        <v>0</v>
      </c>
      <c r="M67" s="97">
        <f t="shared" si="16"/>
        <v>0</v>
      </c>
      <c r="N67" s="97">
        <f t="shared" si="16"/>
        <v>0</v>
      </c>
      <c r="O67" s="97">
        <f t="shared" si="16"/>
        <v>0</v>
      </c>
      <c r="P67" s="97"/>
    </row>
    <row r="68" spans="1:16" ht="13.5" hidden="1" thickBot="1">
      <c r="A68" s="87"/>
      <c r="B68" s="89"/>
      <c r="C68" s="265"/>
      <c r="D68" s="266"/>
      <c r="E68" s="26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3.5" customHeight="1" hidden="1" thickBot="1">
      <c r="A69" s="87"/>
      <c r="B69" s="89"/>
      <c r="C69" s="265"/>
      <c r="D69" s="266"/>
      <c r="E69" s="26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3.5" customHeight="1" hidden="1" thickBot="1">
      <c r="A70" s="87"/>
      <c r="B70" s="89"/>
      <c r="C70" s="265"/>
      <c r="D70" s="266"/>
      <c r="E70" s="26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3.5" hidden="1" thickBot="1">
      <c r="A71" s="87"/>
      <c r="B71" s="89"/>
      <c r="C71" s="265"/>
      <c r="D71" s="266"/>
      <c r="E71" s="26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3.5" customHeight="1" hidden="1" thickBot="1">
      <c r="A72" s="92"/>
      <c r="B72" s="92"/>
      <c r="C72" s="270"/>
      <c r="D72" s="271"/>
      <c r="E72" s="272"/>
      <c r="F72" s="101">
        <f aca="true" t="shared" si="17" ref="F72:M72">SUM(F73,F75,F76)</f>
        <v>0</v>
      </c>
      <c r="G72" s="101">
        <f t="shared" si="17"/>
        <v>0</v>
      </c>
      <c r="H72" s="101">
        <f t="shared" si="17"/>
        <v>0</v>
      </c>
      <c r="I72" s="101">
        <f t="shared" si="17"/>
        <v>0</v>
      </c>
      <c r="J72" s="101">
        <f t="shared" si="17"/>
        <v>0</v>
      </c>
      <c r="K72" s="101">
        <f t="shared" si="17"/>
        <v>0</v>
      </c>
      <c r="L72" s="101">
        <f t="shared" si="17"/>
        <v>0</v>
      </c>
      <c r="M72" s="101">
        <f t="shared" si="17"/>
        <v>0</v>
      </c>
      <c r="N72" s="101">
        <f>SUM(N73,N75,N76)</f>
        <v>0</v>
      </c>
      <c r="O72" s="101">
        <f>SUM(O73,O75,O76)</f>
        <v>0</v>
      </c>
      <c r="P72" s="101"/>
    </row>
    <row r="73" spans="1:16" ht="13.5" hidden="1" thickBot="1">
      <c r="A73" s="88"/>
      <c r="B73" s="89"/>
      <c r="C73" s="265"/>
      <c r="D73" s="266"/>
      <c r="E73" s="267"/>
      <c r="F73" s="97">
        <f aca="true" t="shared" si="18" ref="F73:O73">SUM(F74)</f>
        <v>0</v>
      </c>
      <c r="G73" s="97"/>
      <c r="H73" s="97">
        <f t="shared" si="18"/>
        <v>0</v>
      </c>
      <c r="I73" s="97">
        <f t="shared" si="18"/>
        <v>0</v>
      </c>
      <c r="J73" s="97">
        <f t="shared" si="18"/>
        <v>0</v>
      </c>
      <c r="K73" s="97">
        <f t="shared" si="18"/>
        <v>0</v>
      </c>
      <c r="L73" s="97">
        <f t="shared" si="18"/>
        <v>0</v>
      </c>
      <c r="M73" s="97">
        <f t="shared" si="18"/>
        <v>0</v>
      </c>
      <c r="N73" s="97">
        <f t="shared" si="18"/>
        <v>0</v>
      </c>
      <c r="O73" s="97">
        <f t="shared" si="18"/>
        <v>0</v>
      </c>
      <c r="P73" s="97"/>
    </row>
    <row r="74" spans="1:16" ht="14.25" customHeight="1" hidden="1" thickBot="1">
      <c r="A74" s="89"/>
      <c r="B74" s="88"/>
      <c r="C74" s="265"/>
      <c r="D74" s="266"/>
      <c r="E74" s="26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3.5" customHeight="1" hidden="1" thickBot="1">
      <c r="A75" s="87"/>
      <c r="B75" s="89"/>
      <c r="C75" s="265"/>
      <c r="D75" s="266"/>
      <c r="E75" s="26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3.5" customHeight="1" hidden="1" thickBot="1">
      <c r="A76" s="87"/>
      <c r="B76" s="89"/>
      <c r="C76" s="265"/>
      <c r="D76" s="266"/>
      <c r="E76" s="26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3.5" customHeight="1" hidden="1" thickBot="1">
      <c r="A77" s="92"/>
      <c r="B77" s="92"/>
      <c r="C77" s="270"/>
      <c r="D77" s="271"/>
      <c r="E77" s="272"/>
      <c r="F77" s="101">
        <f aca="true" t="shared" si="19" ref="F77:N77">SUM(F78,F81,F82)</f>
        <v>0</v>
      </c>
      <c r="G77" s="101">
        <f t="shared" si="19"/>
        <v>0</v>
      </c>
      <c r="H77" s="101">
        <f t="shared" si="19"/>
        <v>0</v>
      </c>
      <c r="I77" s="101">
        <f t="shared" si="19"/>
        <v>0</v>
      </c>
      <c r="J77" s="101">
        <f t="shared" si="19"/>
        <v>0</v>
      </c>
      <c r="K77" s="101">
        <f t="shared" si="19"/>
        <v>0</v>
      </c>
      <c r="L77" s="101">
        <f t="shared" si="19"/>
        <v>0</v>
      </c>
      <c r="M77" s="101">
        <f t="shared" si="19"/>
        <v>0</v>
      </c>
      <c r="N77" s="101">
        <f t="shared" si="19"/>
        <v>0</v>
      </c>
      <c r="O77" s="101">
        <f>SUM(O78,O81,O82)</f>
        <v>0</v>
      </c>
      <c r="P77" s="101">
        <f>SUM(P78,P81,P82)</f>
        <v>0</v>
      </c>
    </row>
    <row r="78" spans="1:16" ht="13.5" hidden="1" thickBot="1">
      <c r="A78" s="89"/>
      <c r="B78" s="89"/>
      <c r="C78" s="265"/>
      <c r="D78" s="266"/>
      <c r="E78" s="267"/>
      <c r="F78" s="97">
        <f aca="true" t="shared" si="20" ref="F78:P78">SUM(F79,F80)</f>
        <v>0</v>
      </c>
      <c r="G78" s="97"/>
      <c r="H78" s="97">
        <f t="shared" si="20"/>
        <v>0</v>
      </c>
      <c r="I78" s="97">
        <f t="shared" si="20"/>
        <v>0</v>
      </c>
      <c r="J78" s="97">
        <f t="shared" si="20"/>
        <v>0</v>
      </c>
      <c r="K78" s="97">
        <f t="shared" si="20"/>
        <v>0</v>
      </c>
      <c r="L78" s="97">
        <f t="shared" si="20"/>
        <v>0</v>
      </c>
      <c r="M78" s="97">
        <f t="shared" si="20"/>
        <v>0</v>
      </c>
      <c r="N78" s="97">
        <f t="shared" si="20"/>
        <v>0</v>
      </c>
      <c r="O78" s="97">
        <f t="shared" si="20"/>
        <v>0</v>
      </c>
      <c r="P78" s="97">
        <f t="shared" si="20"/>
        <v>0</v>
      </c>
    </row>
    <row r="79" spans="1:16" ht="13.5" hidden="1" thickBot="1">
      <c r="A79" s="89"/>
      <c r="B79" s="89"/>
      <c r="C79" s="265"/>
      <c r="D79" s="266"/>
      <c r="E79" s="26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4.25" customHeight="1" hidden="1" thickBot="1">
      <c r="A80" s="89"/>
      <c r="B80" s="89"/>
      <c r="C80" s="265"/>
      <c r="D80" s="266"/>
      <c r="E80" s="26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3.5" hidden="1" thickBot="1">
      <c r="A81" s="87"/>
      <c r="B81" s="89"/>
      <c r="C81" s="265"/>
      <c r="D81" s="266"/>
      <c r="E81" s="26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1:16" ht="13.5" hidden="1" thickBot="1">
      <c r="A82" s="87"/>
      <c r="B82" s="89"/>
      <c r="C82" s="265"/>
      <c r="D82" s="266"/>
      <c r="E82" s="26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1:16" ht="13.5" customHeight="1" hidden="1" thickBot="1">
      <c r="A83" s="91"/>
      <c r="B83" s="92"/>
      <c r="C83" s="270"/>
      <c r="D83" s="271"/>
      <c r="E83" s="272"/>
      <c r="F83" s="101">
        <f aca="true" t="shared" si="21" ref="F83:N83">SUM(F84,F93,F94,F95)</f>
        <v>0</v>
      </c>
      <c r="G83" s="101">
        <f t="shared" si="21"/>
        <v>0</v>
      </c>
      <c r="H83" s="101">
        <f t="shared" si="21"/>
        <v>0</v>
      </c>
      <c r="I83" s="101">
        <f t="shared" si="21"/>
        <v>0</v>
      </c>
      <c r="J83" s="101">
        <f t="shared" si="21"/>
        <v>0</v>
      </c>
      <c r="K83" s="101">
        <f t="shared" si="21"/>
        <v>0</v>
      </c>
      <c r="L83" s="101">
        <f t="shared" si="21"/>
        <v>0</v>
      </c>
      <c r="M83" s="101">
        <f t="shared" si="21"/>
        <v>0</v>
      </c>
      <c r="N83" s="101">
        <f t="shared" si="21"/>
        <v>0</v>
      </c>
      <c r="O83" s="101">
        <f>SUM(O84,O93,O94,O95)</f>
        <v>0</v>
      </c>
      <c r="P83" s="101">
        <f>SUM(P84,P93,P94,P95)</f>
        <v>0</v>
      </c>
    </row>
    <row r="84" spans="1:16" ht="13.5" hidden="1" thickBot="1">
      <c r="A84" s="89"/>
      <c r="B84" s="89"/>
      <c r="C84" s="265"/>
      <c r="D84" s="266"/>
      <c r="E84" s="267"/>
      <c r="F84" s="97">
        <f aca="true" t="shared" si="22" ref="F84:P84">SUM(F85:F92)</f>
        <v>0</v>
      </c>
      <c r="G84" s="97">
        <f t="shared" si="22"/>
        <v>0</v>
      </c>
      <c r="H84" s="97">
        <f t="shared" si="22"/>
        <v>0</v>
      </c>
      <c r="I84" s="97">
        <f t="shared" si="22"/>
        <v>0</v>
      </c>
      <c r="J84" s="97">
        <f t="shared" si="22"/>
        <v>0</v>
      </c>
      <c r="K84" s="97">
        <f t="shared" si="22"/>
        <v>0</v>
      </c>
      <c r="L84" s="97">
        <f t="shared" si="22"/>
        <v>0</v>
      </c>
      <c r="M84" s="97">
        <f t="shared" si="22"/>
        <v>0</v>
      </c>
      <c r="N84" s="97">
        <f t="shared" si="22"/>
        <v>0</v>
      </c>
      <c r="O84" s="97">
        <f t="shared" si="22"/>
        <v>0</v>
      </c>
      <c r="P84" s="97">
        <f t="shared" si="22"/>
        <v>0</v>
      </c>
    </row>
    <row r="85" spans="1:16" ht="13.5" customHeight="1" hidden="1" thickBot="1">
      <c r="A85" s="89"/>
      <c r="B85" s="89"/>
      <c r="C85" s="265"/>
      <c r="D85" s="266"/>
      <c r="E85" s="26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6" ht="13.5" customHeight="1" hidden="1" thickBot="1">
      <c r="A86" s="89"/>
      <c r="B86" s="89"/>
      <c r="C86" s="265"/>
      <c r="D86" s="266"/>
      <c r="E86" s="26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1:16" ht="13.5" customHeight="1" hidden="1" thickBot="1">
      <c r="A87" s="89"/>
      <c r="B87" s="89"/>
      <c r="C87" s="265"/>
      <c r="D87" s="266"/>
      <c r="E87" s="26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1:16" ht="12.75" customHeight="1" hidden="1" thickBot="1">
      <c r="A88" s="89"/>
      <c r="B88" s="89"/>
      <c r="C88" s="265"/>
      <c r="D88" s="266"/>
      <c r="E88" s="26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1:16" ht="13.5" hidden="1" thickBot="1">
      <c r="A89" s="89"/>
      <c r="B89" s="89"/>
      <c r="C89" s="265"/>
      <c r="D89" s="266"/>
      <c r="E89" s="26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6" ht="12.75" customHeight="1" hidden="1" thickBot="1">
      <c r="A90" s="89"/>
      <c r="B90" s="89"/>
      <c r="C90" s="265"/>
      <c r="D90" s="266"/>
      <c r="E90" s="26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6" ht="14.25" customHeight="1" hidden="1" thickBot="1">
      <c r="A91" s="88"/>
      <c r="B91" s="89"/>
      <c r="C91" s="265"/>
      <c r="D91" s="266"/>
      <c r="E91" s="26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1:16" ht="12.75" customHeight="1" hidden="1" thickBot="1">
      <c r="A92" s="89"/>
      <c r="B92" s="89"/>
      <c r="C92" s="265"/>
      <c r="D92" s="266"/>
      <c r="E92" s="26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1:16" ht="13.5" hidden="1" thickBot="1">
      <c r="A93" s="87"/>
      <c r="B93" s="90"/>
      <c r="C93" s="265"/>
      <c r="D93" s="266"/>
      <c r="E93" s="26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1:16" ht="13.5" hidden="1" thickBot="1">
      <c r="A94" s="87"/>
      <c r="B94" s="90"/>
      <c r="C94" s="265"/>
      <c r="D94" s="266"/>
      <c r="E94" s="26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1:16" ht="13.5" hidden="1" thickBot="1">
      <c r="A95" s="79"/>
      <c r="B95" s="90"/>
      <c r="C95" s="265"/>
      <c r="D95" s="266"/>
      <c r="E95" s="26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1:16" ht="13.5" thickBot="1">
      <c r="A96" s="85" t="s">
        <v>77</v>
      </c>
      <c r="B96" s="86" t="s">
        <v>78</v>
      </c>
      <c r="C96" s="238" t="s">
        <v>201</v>
      </c>
      <c r="D96" s="239"/>
      <c r="E96" s="240"/>
      <c r="F96" s="81">
        <v>80</v>
      </c>
      <c r="G96" s="102">
        <v>40</v>
      </c>
      <c r="H96" s="81">
        <v>40</v>
      </c>
      <c r="I96" s="81">
        <v>10</v>
      </c>
      <c r="J96" s="81">
        <v>30</v>
      </c>
      <c r="K96" s="82"/>
      <c r="L96" s="82"/>
      <c r="M96" s="82"/>
      <c r="N96" s="82"/>
      <c r="O96" s="81">
        <v>30</v>
      </c>
      <c r="P96" s="82">
        <v>10</v>
      </c>
    </row>
    <row r="97" spans="1:16" ht="14.25" thickBot="1">
      <c r="A97" s="103"/>
      <c r="B97" s="104" t="s">
        <v>140</v>
      </c>
      <c r="C97" s="276"/>
      <c r="D97" s="277"/>
      <c r="E97" s="278"/>
      <c r="F97" s="82">
        <f>SUM(F96,F38,F29,F10)</f>
        <v>4158</v>
      </c>
      <c r="G97" s="82">
        <f>SUM(G96,G38,G29,G10)</f>
        <v>1386</v>
      </c>
      <c r="H97" s="82">
        <f>SUM(H96,H38,H29,H10)</f>
        <v>2772</v>
      </c>
      <c r="I97" s="82">
        <f>SUM(I96,I38,I29,I10)</f>
        <v>1563</v>
      </c>
      <c r="J97" s="82">
        <f>SUM(J96,J38,J29,J10)</f>
        <v>1209</v>
      </c>
      <c r="K97" s="105">
        <f aca="true" t="shared" si="23" ref="K97:P97">SUM(K96,K84,K78,K73,K67,K61,K55,K47,K41,K29,K10)</f>
        <v>576</v>
      </c>
      <c r="L97" s="105">
        <f t="shared" si="23"/>
        <v>612</v>
      </c>
      <c r="M97" s="105">
        <f t="shared" si="23"/>
        <v>384</v>
      </c>
      <c r="N97" s="105">
        <f t="shared" si="23"/>
        <v>516</v>
      </c>
      <c r="O97" s="105">
        <f t="shared" si="23"/>
        <v>390</v>
      </c>
      <c r="P97" s="105">
        <f t="shared" si="23"/>
        <v>294</v>
      </c>
    </row>
    <row r="98" spans="1:16" ht="13.5" thickBot="1">
      <c r="A98" s="87"/>
      <c r="B98" s="86" t="s">
        <v>79</v>
      </c>
      <c r="C98" s="235"/>
      <c r="D98" s="236"/>
      <c r="E98" s="237"/>
      <c r="F98" s="82"/>
      <c r="G98" s="82"/>
      <c r="H98" s="82"/>
      <c r="I98" s="83"/>
      <c r="J98" s="82"/>
      <c r="K98" s="82"/>
      <c r="L98" s="82"/>
      <c r="M98" s="82"/>
      <c r="N98" s="82"/>
      <c r="O98" s="82"/>
      <c r="P98" s="82"/>
    </row>
    <row r="99" spans="1:16" ht="13.5" thickBot="1">
      <c r="A99" s="87" t="s">
        <v>80</v>
      </c>
      <c r="B99" s="90" t="s">
        <v>41</v>
      </c>
      <c r="C99" s="235"/>
      <c r="D99" s="236"/>
      <c r="E99" s="237"/>
      <c r="F99" s="82">
        <v>540</v>
      </c>
      <c r="G99" s="82"/>
      <c r="H99" s="82">
        <f>SUM(K99:P99)</f>
        <v>540</v>
      </c>
      <c r="I99" s="83"/>
      <c r="J99" s="82"/>
      <c r="K99" s="82">
        <f aca="true" t="shared" si="24" ref="K99:P99">SUM(K93,K81,K75,K70,K64,K58,K52,K44)</f>
        <v>36</v>
      </c>
      <c r="L99" s="82">
        <f t="shared" si="24"/>
        <v>72</v>
      </c>
      <c r="M99" s="82">
        <f t="shared" si="24"/>
        <v>72</v>
      </c>
      <c r="N99" s="82">
        <f t="shared" si="24"/>
        <v>144</v>
      </c>
      <c r="O99" s="82">
        <f t="shared" si="24"/>
        <v>72</v>
      </c>
      <c r="P99" s="82">
        <f t="shared" si="24"/>
        <v>144</v>
      </c>
    </row>
    <row r="100" spans="1:16" ht="13.5" thickBot="1">
      <c r="A100" s="79" t="s">
        <v>81</v>
      </c>
      <c r="B100" s="80" t="s">
        <v>42</v>
      </c>
      <c r="C100" s="235"/>
      <c r="D100" s="236"/>
      <c r="E100" s="237"/>
      <c r="F100" s="82">
        <v>864</v>
      </c>
      <c r="G100" s="82"/>
      <c r="H100" s="82">
        <f>SUM(K100:P100)</f>
        <v>864</v>
      </c>
      <c r="I100" s="83"/>
      <c r="J100" s="82"/>
      <c r="K100" s="82">
        <f>SUM(K94,K82,K76,K71,K65,K59,K53,K45)</f>
        <v>0</v>
      </c>
      <c r="L100" s="82">
        <f>SUM(L94,L82,L76,L71,L65,L59,L53,L45)</f>
        <v>144</v>
      </c>
      <c r="M100" s="82">
        <f>SUM(M94,M82,M76,M71,M65,M59,M53,M45)</f>
        <v>144</v>
      </c>
      <c r="N100" s="82">
        <f>SUM(N94,N82,N76,N71,N65,N59,N53,N45)</f>
        <v>144</v>
      </c>
      <c r="O100" s="82">
        <f>SUM(O94,O82,O76,O71,O65,O59,O53,O45)</f>
        <v>144</v>
      </c>
      <c r="P100" s="82">
        <v>288</v>
      </c>
    </row>
    <row r="101" spans="1:16" ht="13.5" thickBot="1">
      <c r="A101" s="79"/>
      <c r="B101" s="80"/>
      <c r="C101" s="235"/>
      <c r="D101" s="236"/>
      <c r="E101" s="237"/>
      <c r="F101" s="82"/>
      <c r="G101" s="82"/>
      <c r="H101" s="82"/>
      <c r="I101" s="83"/>
      <c r="J101" s="82"/>
      <c r="K101" s="82"/>
      <c r="L101" s="82"/>
      <c r="M101" s="82"/>
      <c r="N101" s="82"/>
      <c r="O101" s="82"/>
      <c r="P101" s="82"/>
    </row>
    <row r="102" spans="1:16" ht="14.25" thickBot="1">
      <c r="A102" s="116"/>
      <c r="B102" s="106" t="s">
        <v>141</v>
      </c>
      <c r="C102" s="235"/>
      <c r="D102" s="236"/>
      <c r="E102" s="237"/>
      <c r="F102" s="118">
        <f>SUM(F97,F99,F100,F101)</f>
        <v>5562</v>
      </c>
      <c r="G102" s="117">
        <f>SUM(G97,G99,G100,G101)</f>
        <v>1386</v>
      </c>
      <c r="H102" s="115">
        <f>SUM(H97,H99,H100,H101)</f>
        <v>4176</v>
      </c>
      <c r="I102" s="117">
        <f>SUM(I97,I99,I100,I101)</f>
        <v>1563</v>
      </c>
      <c r="J102" s="115">
        <f>SUM(J97,J99,J100,J101)</f>
        <v>1209</v>
      </c>
      <c r="K102" s="117">
        <f aca="true" t="shared" si="25" ref="K102:P102">SUM(K97,K99,K100,K101)</f>
        <v>612</v>
      </c>
      <c r="L102" s="119">
        <f t="shared" si="25"/>
        <v>828</v>
      </c>
      <c r="M102" s="119">
        <f t="shared" si="25"/>
        <v>600</v>
      </c>
      <c r="N102" s="119">
        <f t="shared" si="25"/>
        <v>804</v>
      </c>
      <c r="O102" s="119">
        <f t="shared" si="25"/>
        <v>606</v>
      </c>
      <c r="P102" s="119">
        <f t="shared" si="25"/>
        <v>726</v>
      </c>
    </row>
    <row r="103" spans="1:16" ht="13.5" thickBot="1">
      <c r="A103" s="124" t="s">
        <v>144</v>
      </c>
      <c r="B103" s="92" t="s">
        <v>208</v>
      </c>
      <c r="C103" s="270"/>
      <c r="D103" s="271"/>
      <c r="E103" s="272"/>
      <c r="F103" s="121"/>
      <c r="G103" s="122"/>
      <c r="H103" s="120"/>
      <c r="I103" s="123"/>
      <c r="J103" s="121"/>
      <c r="K103" s="122"/>
      <c r="L103" s="122"/>
      <c r="M103" s="122"/>
      <c r="N103" s="122"/>
      <c r="O103" s="122"/>
      <c r="P103" s="122"/>
    </row>
    <row r="104" spans="1:16" ht="26.25" customHeight="1" thickBot="1">
      <c r="A104" s="223" t="s">
        <v>209</v>
      </c>
      <c r="B104" s="224"/>
      <c r="C104" s="224"/>
      <c r="D104" s="224"/>
      <c r="E104" s="224"/>
      <c r="F104" s="224"/>
      <c r="G104" s="225"/>
      <c r="H104" s="204" t="s">
        <v>46</v>
      </c>
      <c r="I104" s="215" t="s">
        <v>145</v>
      </c>
      <c r="J104" s="216"/>
      <c r="K104" s="98">
        <f aca="true" t="shared" si="26" ref="K104:P104">SUM(K11,K23,K29,K41,K47,K55,K61,K67,K73,K78,K84,K96)</f>
        <v>576</v>
      </c>
      <c r="L104" s="98">
        <f t="shared" si="26"/>
        <v>612</v>
      </c>
      <c r="M104" s="98">
        <f t="shared" si="26"/>
        <v>384</v>
      </c>
      <c r="N104" s="98">
        <f t="shared" si="26"/>
        <v>516</v>
      </c>
      <c r="O104" s="98">
        <f t="shared" si="26"/>
        <v>390</v>
      </c>
      <c r="P104" s="98">
        <f t="shared" si="26"/>
        <v>294</v>
      </c>
    </row>
    <row r="105" spans="1:16" ht="24.75" customHeight="1" thickBot="1">
      <c r="A105" s="226"/>
      <c r="B105" s="227"/>
      <c r="C105" s="227"/>
      <c r="D105" s="227"/>
      <c r="E105" s="227"/>
      <c r="F105" s="227"/>
      <c r="G105" s="228"/>
      <c r="H105" s="205"/>
      <c r="I105" s="215" t="s">
        <v>146</v>
      </c>
      <c r="J105" s="216"/>
      <c r="K105" s="125">
        <f aca="true" t="shared" si="27" ref="K105:P106">SUM(K44,K52,K58,K64,K70,K75,K81,K93)</f>
        <v>36</v>
      </c>
      <c r="L105" s="125">
        <f t="shared" si="27"/>
        <v>72</v>
      </c>
      <c r="M105" s="125">
        <f t="shared" si="27"/>
        <v>72</v>
      </c>
      <c r="N105" s="125">
        <f t="shared" si="27"/>
        <v>144</v>
      </c>
      <c r="O105" s="125">
        <f t="shared" si="27"/>
        <v>72</v>
      </c>
      <c r="P105" s="125">
        <f t="shared" si="27"/>
        <v>144</v>
      </c>
    </row>
    <row r="106" spans="1:16" ht="27" customHeight="1" thickBot="1">
      <c r="A106" s="226"/>
      <c r="B106" s="227"/>
      <c r="C106" s="227"/>
      <c r="D106" s="227"/>
      <c r="E106" s="227"/>
      <c r="F106" s="227"/>
      <c r="G106" s="228"/>
      <c r="H106" s="205"/>
      <c r="I106" s="213" t="s">
        <v>147</v>
      </c>
      <c r="J106" s="214"/>
      <c r="K106" s="125">
        <f t="shared" si="27"/>
        <v>0</v>
      </c>
      <c r="L106" s="125">
        <f t="shared" si="27"/>
        <v>144</v>
      </c>
      <c r="M106" s="125">
        <f t="shared" si="27"/>
        <v>144</v>
      </c>
      <c r="N106" s="125">
        <f t="shared" si="27"/>
        <v>144</v>
      </c>
      <c r="O106" s="125">
        <f t="shared" si="27"/>
        <v>144</v>
      </c>
      <c r="P106" s="125">
        <f t="shared" si="27"/>
        <v>288</v>
      </c>
    </row>
    <row r="107" spans="1:16" ht="13.5" thickBot="1">
      <c r="A107" s="226"/>
      <c r="B107" s="227"/>
      <c r="C107" s="227"/>
      <c r="D107" s="227"/>
      <c r="E107" s="227"/>
      <c r="F107" s="227"/>
      <c r="G107" s="228"/>
      <c r="H107" s="205"/>
      <c r="I107" s="215" t="s">
        <v>150</v>
      </c>
      <c r="J107" s="216"/>
      <c r="K107" s="125">
        <v>0</v>
      </c>
      <c r="L107" s="97">
        <v>0</v>
      </c>
      <c r="M107" s="97">
        <v>2</v>
      </c>
      <c r="N107" s="97">
        <v>2</v>
      </c>
      <c r="O107" s="97">
        <v>2</v>
      </c>
      <c r="P107" s="97">
        <v>2</v>
      </c>
    </row>
    <row r="108" spans="1:16" ht="13.5" thickBot="1">
      <c r="A108" s="226"/>
      <c r="B108" s="227"/>
      <c r="C108" s="227"/>
      <c r="D108" s="227"/>
      <c r="E108" s="227"/>
      <c r="F108" s="227"/>
      <c r="G108" s="228"/>
      <c r="H108" s="205"/>
      <c r="I108" s="215" t="s">
        <v>148</v>
      </c>
      <c r="J108" s="216"/>
      <c r="K108" s="125">
        <v>1</v>
      </c>
      <c r="L108" s="97">
        <v>4</v>
      </c>
      <c r="M108" s="97">
        <v>2</v>
      </c>
      <c r="N108" s="97">
        <v>6</v>
      </c>
      <c r="O108" s="97">
        <v>2</v>
      </c>
      <c r="P108" s="97">
        <v>3</v>
      </c>
    </row>
    <row r="109" spans="1:16" ht="13.5" thickBot="1">
      <c r="A109" s="229"/>
      <c r="B109" s="230"/>
      <c r="C109" s="230"/>
      <c r="D109" s="230"/>
      <c r="E109" s="230"/>
      <c r="F109" s="230"/>
      <c r="G109" s="231"/>
      <c r="H109" s="206"/>
      <c r="I109" s="215" t="s">
        <v>149</v>
      </c>
      <c r="J109" s="216"/>
      <c r="K109" s="125">
        <v>1</v>
      </c>
      <c r="L109" s="97">
        <v>1</v>
      </c>
      <c r="M109" s="97">
        <v>2</v>
      </c>
      <c r="N109" s="97">
        <v>0</v>
      </c>
      <c r="O109" s="97">
        <v>0</v>
      </c>
      <c r="P109" s="97">
        <v>1</v>
      </c>
    </row>
    <row r="110" spans="1:16" ht="12.75">
      <c r="A110" s="126"/>
      <c r="B110" s="126"/>
      <c r="C110" s="126"/>
      <c r="D110" s="126"/>
      <c r="E110" s="126"/>
      <c r="F110" s="126"/>
      <c r="G110" s="126"/>
      <c r="H110" s="127"/>
      <c r="I110" s="128"/>
      <c r="J110" s="128"/>
      <c r="K110" s="129"/>
      <c r="L110" s="129"/>
      <c r="M110" s="129"/>
      <c r="N110" s="129"/>
      <c r="O110" s="129"/>
      <c r="P110" s="129"/>
    </row>
    <row r="111" spans="1:16" ht="12.75">
      <c r="A111" s="268" t="s">
        <v>151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</row>
    <row r="112" spans="1:16" ht="12.75">
      <c r="A112" s="269" t="s">
        <v>203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</row>
    <row r="113" spans="1:16" ht="18" customHeight="1">
      <c r="A113" s="260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</row>
    <row r="114" spans="1:5" ht="12.75">
      <c r="A114" s="63" t="s">
        <v>82</v>
      </c>
      <c r="E114" s="63" t="s">
        <v>83</v>
      </c>
    </row>
    <row r="115" ht="3" customHeight="1" thickBot="1">
      <c r="A115" s="21"/>
    </row>
    <row r="116" spans="1:4" ht="53.25" customHeight="1" thickBot="1">
      <c r="A116" s="95" t="s">
        <v>34</v>
      </c>
      <c r="B116" s="96" t="s">
        <v>84</v>
      </c>
      <c r="C116" s="96" t="s">
        <v>85</v>
      </c>
      <c r="D116" s="96" t="s">
        <v>86</v>
      </c>
    </row>
    <row r="117" spans="1:10" ht="15.75" thickBot="1">
      <c r="A117" s="107" t="s">
        <v>72</v>
      </c>
      <c r="B117" s="108" t="s">
        <v>41</v>
      </c>
      <c r="C117" s="108" t="s">
        <v>198</v>
      </c>
      <c r="D117" s="114"/>
      <c r="E117" s="139">
        <v>36</v>
      </c>
      <c r="F117" s="139">
        <v>72</v>
      </c>
      <c r="G117" s="140">
        <v>72</v>
      </c>
      <c r="H117" s="141"/>
      <c r="I117" s="140"/>
      <c r="J117" s="141"/>
    </row>
    <row r="118" spans="1:10" ht="15.75" thickBot="1">
      <c r="A118" s="107" t="s">
        <v>73</v>
      </c>
      <c r="B118" s="108" t="s">
        <v>142</v>
      </c>
      <c r="C118" s="108">
        <v>2.3</v>
      </c>
      <c r="D118" s="114"/>
      <c r="E118" s="142">
        <v>0</v>
      </c>
      <c r="F118" s="142">
        <v>144</v>
      </c>
      <c r="G118" s="143">
        <v>144</v>
      </c>
      <c r="H118" s="140"/>
      <c r="I118" s="143"/>
      <c r="J118" s="140"/>
    </row>
    <row r="119" spans="1:10" ht="15.75" thickBot="1">
      <c r="A119" s="107" t="s">
        <v>138</v>
      </c>
      <c r="B119" s="108" t="s">
        <v>41</v>
      </c>
      <c r="C119" s="108" t="s">
        <v>199</v>
      </c>
      <c r="D119" s="114"/>
      <c r="E119" s="144"/>
      <c r="F119" s="144"/>
      <c r="G119" s="140"/>
      <c r="H119" s="145">
        <v>144</v>
      </c>
      <c r="I119" s="140">
        <v>72</v>
      </c>
      <c r="J119" s="145">
        <v>144</v>
      </c>
    </row>
    <row r="120" spans="1:10" ht="15.75" thickBot="1">
      <c r="A120" s="107" t="s">
        <v>139</v>
      </c>
      <c r="B120" s="108" t="s">
        <v>142</v>
      </c>
      <c r="C120" s="108" t="s">
        <v>199</v>
      </c>
      <c r="D120" s="114"/>
      <c r="E120" s="142"/>
      <c r="F120" s="142"/>
      <c r="G120" s="146"/>
      <c r="H120" s="140">
        <v>144</v>
      </c>
      <c r="I120" s="146">
        <v>144</v>
      </c>
      <c r="J120" s="140">
        <v>288</v>
      </c>
    </row>
    <row r="121" spans="1:10" ht="15.75" thickBot="1">
      <c r="A121" s="107"/>
      <c r="B121" s="108" t="s">
        <v>181</v>
      </c>
      <c r="C121" s="109"/>
      <c r="D121" s="109"/>
      <c r="E121" s="147">
        <f aca="true" t="shared" si="28" ref="E121:J121">SUM(E117:E120)</f>
        <v>36</v>
      </c>
      <c r="F121" s="147">
        <f t="shared" si="28"/>
        <v>216</v>
      </c>
      <c r="G121" s="147">
        <f t="shared" si="28"/>
        <v>216</v>
      </c>
      <c r="H121" s="147">
        <f t="shared" si="28"/>
        <v>288</v>
      </c>
      <c r="I121" s="147">
        <f t="shared" si="28"/>
        <v>216</v>
      </c>
      <c r="J121" s="147">
        <f t="shared" si="28"/>
        <v>432</v>
      </c>
    </row>
    <row r="122" ht="11.25" customHeight="1">
      <c r="A122" s="21"/>
    </row>
    <row r="123" ht="12.75" hidden="1">
      <c r="A123" s="21"/>
    </row>
    <row r="124" ht="12.75" hidden="1">
      <c r="A124" s="21"/>
    </row>
    <row r="125" ht="12.75" hidden="1">
      <c r="A125" s="21"/>
    </row>
    <row r="126" ht="12.75" hidden="1">
      <c r="A126" s="21"/>
    </row>
    <row r="127" ht="12.75" hidden="1">
      <c r="A127" s="21"/>
    </row>
    <row r="128" ht="12.75">
      <c r="A128" s="63" t="s">
        <v>210</v>
      </c>
    </row>
    <row r="129" ht="12.75">
      <c r="A129" s="63" t="s">
        <v>87</v>
      </c>
    </row>
    <row r="130" ht="12.75">
      <c r="A130" s="93" t="s">
        <v>88</v>
      </c>
    </row>
    <row r="131" ht="12.75">
      <c r="A131" s="93" t="s">
        <v>89</v>
      </c>
    </row>
    <row r="132" ht="12.75">
      <c r="A132" s="93" t="s">
        <v>90</v>
      </c>
    </row>
    <row r="133" ht="12.75">
      <c r="A133" s="93" t="s">
        <v>89</v>
      </c>
    </row>
    <row r="134" ht="12.75">
      <c r="A134" s="7"/>
    </row>
    <row r="135" ht="13.5" customHeight="1">
      <c r="A135" s="7"/>
    </row>
    <row r="136" ht="0.75" customHeight="1">
      <c r="A136" s="7"/>
    </row>
    <row r="137" ht="13.5" customHeight="1" hidden="1">
      <c r="A137" s="7"/>
    </row>
    <row r="138" ht="13.5" customHeight="1" hidden="1">
      <c r="A138" s="7"/>
    </row>
    <row r="139" ht="13.5" customHeight="1" hidden="1">
      <c r="A139" s="7"/>
    </row>
    <row r="140" ht="12.75" hidden="1">
      <c r="A140" s="7"/>
    </row>
    <row r="141" ht="12.75" hidden="1">
      <c r="A141" s="7"/>
    </row>
    <row r="142" ht="12.75" hidden="1">
      <c r="A142" s="7"/>
    </row>
    <row r="143" ht="12.75" hidden="1">
      <c r="A143" s="7"/>
    </row>
    <row r="144" ht="12.75" hidden="1">
      <c r="A144" s="7"/>
    </row>
    <row r="145" ht="12.75" hidden="1">
      <c r="A145" s="7"/>
    </row>
    <row r="146" ht="12.75" hidden="1">
      <c r="A146" s="7"/>
    </row>
    <row r="147" ht="12.75" hidden="1">
      <c r="A147" s="7"/>
    </row>
    <row r="148" ht="12.75" hidden="1">
      <c r="A148" s="7"/>
    </row>
    <row r="149" ht="12.75" hidden="1">
      <c r="A149" s="25"/>
    </row>
    <row r="150" spans="1:17" ht="12.75">
      <c r="A150" s="259" t="s">
        <v>91</v>
      </c>
      <c r="B150" s="25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1:17" ht="12.75">
      <c r="A151" s="111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1:18" ht="47.25" customHeight="1">
      <c r="A152" s="257" t="s">
        <v>118</v>
      </c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36"/>
    </row>
    <row r="153" spans="1:18" ht="12.75">
      <c r="A153" s="112" t="s">
        <v>92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36"/>
    </row>
    <row r="154" spans="1:18" ht="12.75">
      <c r="A154" s="112" t="s">
        <v>92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36"/>
    </row>
    <row r="155" spans="1:18" ht="12.75">
      <c r="A155" s="112" t="s">
        <v>92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36"/>
    </row>
    <row r="156" spans="1:18" ht="12.75">
      <c r="A156" s="112" t="s">
        <v>92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36"/>
    </row>
    <row r="157" spans="1:18" ht="12.75">
      <c r="A157" s="112" t="s">
        <v>92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36"/>
    </row>
    <row r="158" spans="1:18" ht="12.75">
      <c r="A158" s="112" t="s">
        <v>92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36"/>
    </row>
    <row r="159" spans="1:18" ht="12.75">
      <c r="A159" s="112" t="s">
        <v>92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36"/>
    </row>
    <row r="160" spans="1:18" ht="12.75">
      <c r="A160" s="112" t="s">
        <v>92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36"/>
    </row>
    <row r="161" spans="1:18" ht="12.75">
      <c r="A161" s="112" t="s">
        <v>92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36"/>
    </row>
    <row r="162" ht="12.75">
      <c r="A162" s="26"/>
    </row>
  </sheetData>
  <sheetProtection/>
  <mergeCells count="122">
    <mergeCell ref="C103:E103"/>
    <mergeCell ref="C97:E97"/>
    <mergeCell ref="C98:E98"/>
    <mergeCell ref="C99:E99"/>
    <mergeCell ref="C100:E100"/>
    <mergeCell ref="C101:E101"/>
    <mergeCell ref="C102:E102"/>
    <mergeCell ref="C96:E96"/>
    <mergeCell ref="C94:E94"/>
    <mergeCell ref="C95:E95"/>
    <mergeCell ref="C82:E82"/>
    <mergeCell ref="C83:E83"/>
    <mergeCell ref="C84:E84"/>
    <mergeCell ref="C85:E85"/>
    <mergeCell ref="C92:E92"/>
    <mergeCell ref="C93:E93"/>
    <mergeCell ref="C88:E88"/>
    <mergeCell ref="C89:E89"/>
    <mergeCell ref="C90:E90"/>
    <mergeCell ref="C91:E91"/>
    <mergeCell ref="C80:E80"/>
    <mergeCell ref="C81:E81"/>
    <mergeCell ref="C86:E86"/>
    <mergeCell ref="C87:E87"/>
    <mergeCell ref="C74:E74"/>
    <mergeCell ref="C75:E75"/>
    <mergeCell ref="C78:E78"/>
    <mergeCell ref="C79:E79"/>
    <mergeCell ref="C76:E76"/>
    <mergeCell ref="C77:E77"/>
    <mergeCell ref="C64:E64"/>
    <mergeCell ref="C65:E65"/>
    <mergeCell ref="C66:E66"/>
    <mergeCell ref="C67:E67"/>
    <mergeCell ref="C72:E72"/>
    <mergeCell ref="C73:E73"/>
    <mergeCell ref="C56:E56"/>
    <mergeCell ref="C57:E57"/>
    <mergeCell ref="C58:E58"/>
    <mergeCell ref="C59:E59"/>
    <mergeCell ref="C70:E70"/>
    <mergeCell ref="C71:E71"/>
    <mergeCell ref="C68:E68"/>
    <mergeCell ref="C69:E69"/>
    <mergeCell ref="C62:E62"/>
    <mergeCell ref="C63:E63"/>
    <mergeCell ref="C52:E52"/>
    <mergeCell ref="C53:E53"/>
    <mergeCell ref="C46:E46"/>
    <mergeCell ref="C47:E47"/>
    <mergeCell ref="C48:E48"/>
    <mergeCell ref="C49:E49"/>
    <mergeCell ref="C23:E23"/>
    <mergeCell ref="C24:E24"/>
    <mergeCell ref="C25:E25"/>
    <mergeCell ref="C26:E26"/>
    <mergeCell ref="C27:E27"/>
    <mergeCell ref="C28:E28"/>
    <mergeCell ref="C31:E31"/>
    <mergeCell ref="C32:E32"/>
    <mergeCell ref="C29:E29"/>
    <mergeCell ref="C30:E30"/>
    <mergeCell ref="C39:E39"/>
    <mergeCell ref="C41:E41"/>
    <mergeCell ref="C42:E42"/>
    <mergeCell ref="C43:E43"/>
    <mergeCell ref="C11:E11"/>
    <mergeCell ref="C13:E13"/>
    <mergeCell ref="C14:E14"/>
    <mergeCell ref="C12:E12"/>
    <mergeCell ref="C35:E35"/>
    <mergeCell ref="C36:E36"/>
    <mergeCell ref="C33:E33"/>
    <mergeCell ref="C34:E34"/>
    <mergeCell ref="A111:P111"/>
    <mergeCell ref="A112:P112"/>
    <mergeCell ref="C44:E44"/>
    <mergeCell ref="C45:E45"/>
    <mergeCell ref="C60:E60"/>
    <mergeCell ref="C61:E61"/>
    <mergeCell ref="C54:E54"/>
    <mergeCell ref="C55:E55"/>
    <mergeCell ref="C50:E50"/>
    <mergeCell ref="C51:E51"/>
    <mergeCell ref="A152:Q152"/>
    <mergeCell ref="A150:B150"/>
    <mergeCell ref="A113:P113"/>
    <mergeCell ref="C18:E18"/>
    <mergeCell ref="C19:E19"/>
    <mergeCell ref="C21:E21"/>
    <mergeCell ref="C22:E22"/>
    <mergeCell ref="C20:E20"/>
    <mergeCell ref="C37:E37"/>
    <mergeCell ref="C38:E38"/>
    <mergeCell ref="A1:P1"/>
    <mergeCell ref="C4:E8"/>
    <mergeCell ref="C9:E9"/>
    <mergeCell ref="K4:L4"/>
    <mergeCell ref="K2:P3"/>
    <mergeCell ref="O4:P4"/>
    <mergeCell ref="A2:A8"/>
    <mergeCell ref="B2:B8"/>
    <mergeCell ref="C2:E3"/>
    <mergeCell ref="H4:J4"/>
    <mergeCell ref="F2:J3"/>
    <mergeCell ref="H5:H8"/>
    <mergeCell ref="G4:G8"/>
    <mergeCell ref="I104:J104"/>
    <mergeCell ref="A104:G109"/>
    <mergeCell ref="C17:E17"/>
    <mergeCell ref="C15:E15"/>
    <mergeCell ref="C16:E16"/>
    <mergeCell ref="I105:J105"/>
    <mergeCell ref="C10:E10"/>
    <mergeCell ref="M4:N4"/>
    <mergeCell ref="F4:F8"/>
    <mergeCell ref="I5:J7"/>
    <mergeCell ref="I106:J106"/>
    <mergeCell ref="H104:H109"/>
    <mergeCell ref="I109:J109"/>
    <mergeCell ref="I108:J108"/>
    <mergeCell ref="I107:J10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2017-08-14T21:37:59Z</cp:lastPrinted>
  <dcterms:created xsi:type="dcterms:W3CDTF">1996-10-08T23:32:33Z</dcterms:created>
  <dcterms:modified xsi:type="dcterms:W3CDTF">2019-04-29T12:18:38Z</dcterms:modified>
  <cp:category/>
  <cp:version/>
  <cp:contentType/>
  <cp:contentStatus/>
</cp:coreProperties>
</file>