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УЧ.планы\"/>
    </mc:Choice>
  </mc:AlternateContent>
  <bookViews>
    <workbookView xWindow="0" yWindow="660" windowWidth="16380" windowHeight="7530"/>
  </bookViews>
  <sheets>
    <sheet name="2020-2023" sheetId="1" r:id="rId1"/>
    <sheet name="Лист3" sheetId="2" r:id="rId2"/>
  </sheets>
  <calcPr calcId="152511"/>
</workbook>
</file>

<file path=xl/calcChain.xml><?xml version="1.0" encoding="utf-8"?>
<calcChain xmlns="http://schemas.openxmlformats.org/spreadsheetml/2006/main">
  <c r="C31" i="1" l="1"/>
  <c r="AE43" i="1" l="1"/>
  <c r="AE44" i="1"/>
  <c r="AE45" i="1"/>
  <c r="AE46" i="1"/>
  <c r="AE47" i="1"/>
  <c r="AE48" i="1"/>
  <c r="AE42" i="1"/>
  <c r="V43" i="1"/>
  <c r="V44" i="1"/>
  <c r="V45" i="1"/>
  <c r="V46" i="1"/>
  <c r="V47" i="1"/>
  <c r="V48" i="1"/>
  <c r="V42" i="1"/>
  <c r="AE36" i="1"/>
  <c r="AE37" i="1"/>
  <c r="AE38" i="1"/>
  <c r="AE39" i="1"/>
  <c r="AE40" i="1"/>
  <c r="AE35" i="1"/>
  <c r="AE28" i="1"/>
  <c r="AE29" i="1"/>
  <c r="AE30" i="1"/>
  <c r="AE32" i="1"/>
  <c r="AE27" i="1"/>
  <c r="AE22" i="1"/>
  <c r="AE23" i="1"/>
  <c r="AE21" i="1"/>
  <c r="AE11" i="1"/>
  <c r="AE12" i="1"/>
  <c r="AE13" i="1"/>
  <c r="AE14" i="1"/>
  <c r="AE15" i="1"/>
  <c r="AE16" i="1"/>
  <c r="AE17" i="1"/>
  <c r="AE18" i="1"/>
  <c r="AE19" i="1"/>
  <c r="AE10" i="1"/>
  <c r="V36" i="1"/>
  <c r="V37" i="1"/>
  <c r="V38" i="1"/>
  <c r="V39" i="1"/>
  <c r="V40" i="1"/>
  <c r="V35" i="1"/>
  <c r="V28" i="1"/>
  <c r="V29" i="1"/>
  <c r="V30" i="1"/>
  <c r="V32" i="1"/>
  <c r="V27" i="1"/>
  <c r="V22" i="1"/>
  <c r="V23" i="1"/>
  <c r="V21" i="1"/>
  <c r="V11" i="1"/>
  <c r="V12" i="1"/>
  <c r="V13" i="1"/>
  <c r="V14" i="1"/>
  <c r="V15" i="1"/>
  <c r="V16" i="1"/>
  <c r="V17" i="1"/>
  <c r="V18" i="1"/>
  <c r="V19" i="1"/>
  <c r="V10" i="1"/>
  <c r="M28" i="1"/>
  <c r="C28" i="1" s="1"/>
  <c r="M29" i="1"/>
  <c r="M30" i="1"/>
  <c r="M32" i="1"/>
  <c r="M27" i="1"/>
  <c r="M22" i="1"/>
  <c r="M23" i="1"/>
  <c r="M21" i="1"/>
  <c r="M11" i="1"/>
  <c r="M12" i="1"/>
  <c r="M13" i="1"/>
  <c r="M14" i="1"/>
  <c r="M15" i="1"/>
  <c r="M16" i="1"/>
  <c r="M17" i="1"/>
  <c r="M18" i="1"/>
  <c r="M19" i="1"/>
  <c r="C19" i="1" s="1"/>
  <c r="M10" i="1"/>
  <c r="D28" i="1"/>
  <c r="D29" i="1"/>
  <c r="D30" i="1"/>
  <c r="D32" i="1"/>
  <c r="D34" i="1"/>
  <c r="D27" i="1"/>
  <c r="D22" i="1"/>
  <c r="D23" i="1"/>
  <c r="D21" i="1"/>
  <c r="D11" i="1"/>
  <c r="D12" i="1"/>
  <c r="D13" i="1"/>
  <c r="D14" i="1"/>
  <c r="D15" i="1"/>
  <c r="D16" i="1"/>
  <c r="D17" i="1"/>
  <c r="D18" i="1"/>
  <c r="D19" i="1"/>
  <c r="D10" i="1"/>
  <c r="AM57" i="1"/>
  <c r="AV57" i="1"/>
  <c r="BE57" i="1"/>
  <c r="AY49" i="1"/>
  <c r="AZ49" i="1"/>
  <c r="BA49" i="1"/>
  <c r="BB49" i="1"/>
  <c r="BC49" i="1"/>
  <c r="BD49" i="1"/>
  <c r="BF49" i="1"/>
  <c r="BG49" i="1"/>
  <c r="D49" i="1"/>
  <c r="E49" i="1"/>
  <c r="F49" i="1"/>
  <c r="G49" i="1"/>
  <c r="H49" i="1"/>
  <c r="I49" i="1"/>
  <c r="J49" i="1"/>
  <c r="K49" i="1"/>
  <c r="M49" i="1"/>
  <c r="N49" i="1"/>
  <c r="O49" i="1"/>
  <c r="P49" i="1"/>
  <c r="Q49" i="1"/>
  <c r="R49" i="1"/>
  <c r="S49" i="1"/>
  <c r="T49" i="1"/>
  <c r="V49" i="1"/>
  <c r="W49" i="1"/>
  <c r="X49" i="1"/>
  <c r="Y49" i="1"/>
  <c r="Z49" i="1"/>
  <c r="AA49" i="1"/>
  <c r="AB49" i="1"/>
  <c r="AC49" i="1"/>
  <c r="AE49" i="1"/>
  <c r="AF49" i="1"/>
  <c r="AG49" i="1"/>
  <c r="AH49" i="1"/>
  <c r="AI49" i="1"/>
  <c r="AJ49" i="1"/>
  <c r="AK49" i="1"/>
  <c r="AL49" i="1"/>
  <c r="AN49" i="1"/>
  <c r="AO49" i="1"/>
  <c r="AP49" i="1"/>
  <c r="AQ49" i="1"/>
  <c r="AR49" i="1"/>
  <c r="AS49" i="1"/>
  <c r="AT49" i="1"/>
  <c r="AU49" i="1"/>
  <c r="AW49" i="1"/>
  <c r="AX49" i="1"/>
  <c r="C49" i="1"/>
  <c r="U41" i="1"/>
  <c r="L41" i="1"/>
  <c r="AN41" i="1"/>
  <c r="D41" i="1"/>
  <c r="E41" i="1"/>
  <c r="F41" i="1"/>
  <c r="G41" i="1"/>
  <c r="H41" i="1"/>
  <c r="I41" i="1"/>
  <c r="J41" i="1"/>
  <c r="K41" i="1"/>
  <c r="M41" i="1"/>
  <c r="N41" i="1"/>
  <c r="O41" i="1"/>
  <c r="P41" i="1"/>
  <c r="Q41" i="1"/>
  <c r="R41" i="1"/>
  <c r="S41" i="1"/>
  <c r="T41" i="1"/>
  <c r="W41" i="1"/>
  <c r="X41" i="1"/>
  <c r="Y41" i="1"/>
  <c r="Z41" i="1"/>
  <c r="AA41" i="1"/>
  <c r="AB41" i="1"/>
  <c r="AC41" i="1"/>
  <c r="AF41" i="1"/>
  <c r="AG41" i="1"/>
  <c r="AH41" i="1"/>
  <c r="AI41" i="1"/>
  <c r="AJ41" i="1"/>
  <c r="AK41" i="1"/>
  <c r="AL41" i="1"/>
  <c r="AO41" i="1"/>
  <c r="AP41" i="1"/>
  <c r="AQ41" i="1"/>
  <c r="AR41" i="1"/>
  <c r="AS41" i="1"/>
  <c r="AT41" i="1"/>
  <c r="AU41" i="1"/>
  <c r="AW41" i="1"/>
  <c r="AX41" i="1"/>
  <c r="AY41" i="1"/>
  <c r="AZ41" i="1"/>
  <c r="BA41" i="1"/>
  <c r="BB41" i="1"/>
  <c r="BC41" i="1"/>
  <c r="BD41" i="1"/>
  <c r="BF41" i="1"/>
  <c r="BG41" i="1"/>
  <c r="AX34" i="1"/>
  <c r="AY34" i="1"/>
  <c r="AZ34" i="1"/>
  <c r="AZ33" i="1" s="1"/>
  <c r="AZ57" i="1" s="1"/>
  <c r="BA34" i="1"/>
  <c r="BB34" i="1"/>
  <c r="BC34" i="1"/>
  <c r="BD34" i="1"/>
  <c r="BF34" i="1"/>
  <c r="BG34" i="1"/>
  <c r="AW34" i="1"/>
  <c r="AO34" i="1"/>
  <c r="AP34" i="1"/>
  <c r="AQ34" i="1"/>
  <c r="AR34" i="1"/>
  <c r="AS34" i="1"/>
  <c r="AT34" i="1"/>
  <c r="AU34" i="1"/>
  <c r="AU33" i="1" s="1"/>
  <c r="AU57" i="1" s="1"/>
  <c r="AN34" i="1"/>
  <c r="AF34" i="1"/>
  <c r="AG34" i="1"/>
  <c r="AH34" i="1"/>
  <c r="AI34" i="1"/>
  <c r="AJ34" i="1"/>
  <c r="AK34" i="1"/>
  <c r="AL34" i="1"/>
  <c r="E34" i="1"/>
  <c r="F34" i="1"/>
  <c r="G34" i="1"/>
  <c r="G33" i="1" s="1"/>
  <c r="H34" i="1"/>
  <c r="I34" i="1"/>
  <c r="J34" i="1"/>
  <c r="K34" i="1"/>
  <c r="K33" i="1" s="1"/>
  <c r="L34" i="1"/>
  <c r="M34" i="1"/>
  <c r="N34" i="1"/>
  <c r="O34" i="1"/>
  <c r="O33" i="1" s="1"/>
  <c r="P34" i="1"/>
  <c r="Q34" i="1"/>
  <c r="R34" i="1"/>
  <c r="R33" i="1" s="1"/>
  <c r="S34" i="1"/>
  <c r="S33" i="1" s="1"/>
  <c r="T34" i="1"/>
  <c r="U34" i="1"/>
  <c r="W34" i="1"/>
  <c r="W33" i="1" s="1"/>
  <c r="X34" i="1"/>
  <c r="Y34" i="1"/>
  <c r="Z34" i="1"/>
  <c r="AA34" i="1"/>
  <c r="AA33" i="1" s="1"/>
  <c r="AB34" i="1"/>
  <c r="AC34" i="1"/>
  <c r="BG26" i="1"/>
  <c r="BF26" i="1"/>
  <c r="AQ33" i="1"/>
  <c r="AQ57" i="1" s="1"/>
  <c r="J33" i="1"/>
  <c r="C41" i="1"/>
  <c r="C34" i="1"/>
  <c r="AF26" i="1"/>
  <c r="AG26" i="1"/>
  <c r="AH26" i="1"/>
  <c r="AI26" i="1"/>
  <c r="W26" i="1"/>
  <c r="X26" i="1"/>
  <c r="Y26" i="1"/>
  <c r="Z26" i="1"/>
  <c r="N26" i="1"/>
  <c r="O26" i="1"/>
  <c r="P26" i="1"/>
  <c r="Q26" i="1"/>
  <c r="E26" i="1"/>
  <c r="F26" i="1"/>
  <c r="G26" i="1"/>
  <c r="H26" i="1"/>
  <c r="L24" i="1"/>
  <c r="U24" i="1"/>
  <c r="AD24" i="1"/>
  <c r="AD57" i="1" s="1"/>
  <c r="AF20" i="1"/>
  <c r="AG20" i="1"/>
  <c r="AH20" i="1"/>
  <c r="AI20" i="1"/>
  <c r="W20" i="1"/>
  <c r="X20" i="1"/>
  <c r="Y20" i="1"/>
  <c r="Z20" i="1"/>
  <c r="N20" i="1"/>
  <c r="O20" i="1"/>
  <c r="P20" i="1"/>
  <c r="Q20" i="1"/>
  <c r="E20" i="1"/>
  <c r="F20" i="1"/>
  <c r="G20" i="1"/>
  <c r="H20" i="1"/>
  <c r="I20" i="1"/>
  <c r="J20" i="1"/>
  <c r="AA9" i="1"/>
  <c r="AA24" i="1" s="1"/>
  <c r="AB9" i="1"/>
  <c r="AB24" i="1" s="1"/>
  <c r="AC9" i="1"/>
  <c r="AC24" i="1" s="1"/>
  <c r="AF9" i="1"/>
  <c r="AG9" i="1"/>
  <c r="AH9" i="1"/>
  <c r="AI9" i="1"/>
  <c r="AJ9" i="1"/>
  <c r="AJ24" i="1" s="1"/>
  <c r="AK9" i="1"/>
  <c r="AK24" i="1" s="1"/>
  <c r="AL9" i="1"/>
  <c r="AL24" i="1" s="1"/>
  <c r="R9" i="1"/>
  <c r="R24" i="1" s="1"/>
  <c r="R57" i="1" s="1"/>
  <c r="S9" i="1"/>
  <c r="S24" i="1" s="1"/>
  <c r="T9" i="1"/>
  <c r="T24" i="1" s="1"/>
  <c r="W9" i="1"/>
  <c r="X9" i="1"/>
  <c r="Y9" i="1"/>
  <c r="Z9" i="1"/>
  <c r="I9" i="1"/>
  <c r="J9" i="1"/>
  <c r="K9" i="1"/>
  <c r="K24" i="1" s="1"/>
  <c r="N9" i="1"/>
  <c r="O9" i="1"/>
  <c r="P9" i="1"/>
  <c r="Q9" i="1"/>
  <c r="E9" i="1"/>
  <c r="F9" i="1"/>
  <c r="G9" i="1"/>
  <c r="H9" i="1"/>
  <c r="C30" i="1" l="1"/>
  <c r="AE41" i="1"/>
  <c r="C27" i="1"/>
  <c r="AI33" i="1"/>
  <c r="C16" i="1"/>
  <c r="C18" i="1"/>
  <c r="C23" i="1"/>
  <c r="C21" i="1"/>
  <c r="AW33" i="1"/>
  <c r="AW57" i="1" s="1"/>
  <c r="V41" i="1"/>
  <c r="D33" i="1"/>
  <c r="I24" i="1"/>
  <c r="AF33" i="1"/>
  <c r="C32" i="1"/>
  <c r="AA57" i="1"/>
  <c r="C29" i="1"/>
  <c r="C26" i="1" s="1"/>
  <c r="Z33" i="1"/>
  <c r="BC33" i="1"/>
  <c r="BC57" i="1" s="1"/>
  <c r="AI24" i="1"/>
  <c r="AI57" i="1" s="1"/>
  <c r="J24" i="1"/>
  <c r="J57" i="1" s="1"/>
  <c r="AH33" i="1"/>
  <c r="BB33" i="1"/>
  <c r="BB57" i="1" s="1"/>
  <c r="Y24" i="1"/>
  <c r="X24" i="1"/>
  <c r="Z24" i="1"/>
  <c r="Z57" i="1" s="1"/>
  <c r="W24" i="1"/>
  <c r="W57" i="1" s="1"/>
  <c r="G24" i="1"/>
  <c r="G57" i="1" s="1"/>
  <c r="F24" i="1"/>
  <c r="C17" i="1"/>
  <c r="AF24" i="1"/>
  <c r="AF57" i="1" s="1"/>
  <c r="O24" i="1"/>
  <c r="O57" i="1" s="1"/>
  <c r="P24" i="1"/>
  <c r="H24" i="1"/>
  <c r="C10" i="1"/>
  <c r="K57" i="1"/>
  <c r="S57" i="1"/>
  <c r="AG24" i="1"/>
  <c r="AJ33" i="1"/>
  <c r="AJ57" i="1" s="1"/>
  <c r="C33" i="1"/>
  <c r="F33" i="1"/>
  <c r="BA33" i="1"/>
  <c r="BA57" i="1" s="1"/>
  <c r="V34" i="1"/>
  <c r="AH24" i="1"/>
  <c r="AH57" i="1" s="1"/>
  <c r="N33" i="1"/>
  <c r="M26" i="1"/>
  <c r="E24" i="1"/>
  <c r="AR33" i="1"/>
  <c r="AR57" i="1" s="1"/>
  <c r="AY33" i="1"/>
  <c r="AY57" i="1" s="1"/>
  <c r="C22" i="1"/>
  <c r="AL33" i="1"/>
  <c r="AL57" i="1" s="1"/>
  <c r="AX33" i="1"/>
  <c r="AX57" i="1" s="1"/>
  <c r="AE34" i="1"/>
  <c r="AE33" i="1" s="1"/>
  <c r="V26" i="1"/>
  <c r="V20" i="1"/>
  <c r="C14" i="1"/>
  <c r="N24" i="1"/>
  <c r="N57" i="1" s="1"/>
  <c r="C12" i="1"/>
  <c r="Q24" i="1"/>
  <c r="C11" i="1"/>
  <c r="AE26" i="1"/>
  <c r="AE20" i="1"/>
  <c r="AE9" i="1"/>
  <c r="V33" i="1"/>
  <c r="V9" i="1"/>
  <c r="M20" i="1"/>
  <c r="M9" i="1"/>
  <c r="D26" i="1"/>
  <c r="D20" i="1"/>
  <c r="D9" i="1"/>
  <c r="BG33" i="1"/>
  <c r="BG57" i="1" s="1"/>
  <c r="AC33" i="1"/>
  <c r="AC57" i="1" s="1"/>
  <c r="Y33" i="1"/>
  <c r="Q33" i="1"/>
  <c r="M33" i="1"/>
  <c r="I33" i="1"/>
  <c r="E33" i="1"/>
  <c r="AK33" i="1"/>
  <c r="AK57" i="1" s="1"/>
  <c r="AG33" i="1"/>
  <c r="AT33" i="1"/>
  <c r="AT57" i="1" s="1"/>
  <c r="AP33" i="1"/>
  <c r="AP57" i="1" s="1"/>
  <c r="U33" i="1"/>
  <c r="U57" i="1" s="1"/>
  <c r="AN33" i="1"/>
  <c r="AN57" i="1" s="1"/>
  <c r="BD33" i="1"/>
  <c r="BD57" i="1" s="1"/>
  <c r="AB33" i="1"/>
  <c r="AB57" i="1" s="1"/>
  <c r="X33" i="1"/>
  <c r="T33" i="1"/>
  <c r="T57" i="1" s="1"/>
  <c r="P33" i="1"/>
  <c r="L33" i="1"/>
  <c r="L57" i="1" s="1"/>
  <c r="H33" i="1"/>
  <c r="AS33" i="1"/>
  <c r="AS57" i="1" s="1"/>
  <c r="AO33" i="1"/>
  <c r="AO57" i="1" s="1"/>
  <c r="BF33" i="1"/>
  <c r="BF57" i="1" s="1"/>
  <c r="E57" i="1" l="1"/>
  <c r="I57" i="1"/>
  <c r="C20" i="1"/>
  <c r="Y57" i="1"/>
  <c r="X57" i="1"/>
  <c r="F57" i="1"/>
  <c r="P57" i="1"/>
  <c r="H57" i="1"/>
  <c r="AG57" i="1"/>
  <c r="V24" i="1"/>
  <c r="V57" i="1" s="1"/>
  <c r="Q57" i="1"/>
  <c r="C9" i="1"/>
  <c r="AE24" i="1"/>
  <c r="AE57" i="1" s="1"/>
  <c r="M24" i="1"/>
  <c r="M57" i="1" s="1"/>
  <c r="D24" i="1"/>
  <c r="D57" i="1" s="1"/>
  <c r="C24" i="1" l="1"/>
  <c r="C57" i="1" s="1"/>
</calcChain>
</file>

<file path=xl/sharedStrings.xml><?xml version="1.0" encoding="utf-8"?>
<sst xmlns="http://schemas.openxmlformats.org/spreadsheetml/2006/main" count="242" uniqueCount="137">
  <si>
    <t>индекс</t>
  </si>
  <si>
    <t>Наименование циклов, дисциплин, профессиональных модулей, МДК, практик</t>
  </si>
  <si>
    <t>Распределение учебной нагрузки и промежуточной аттестации по курсам и семестрам</t>
  </si>
  <si>
    <t>1 курс</t>
  </si>
  <si>
    <t>2 курс</t>
  </si>
  <si>
    <t>3 курс</t>
  </si>
  <si>
    <t>1 семестр 17 нед</t>
  </si>
  <si>
    <t>Всего</t>
  </si>
  <si>
    <t>Форма промежуточной аттестации</t>
  </si>
  <si>
    <t>учебные занятия</t>
  </si>
  <si>
    <t>урок</t>
  </si>
  <si>
    <t>семинар</t>
  </si>
  <si>
    <t>лекция</t>
  </si>
  <si>
    <t>лабораторно - практические занятия</t>
  </si>
  <si>
    <t>О.00</t>
  </si>
  <si>
    <t>Общеобразовательный цикл</t>
  </si>
  <si>
    <t>Базовые учебные дисциплины</t>
  </si>
  <si>
    <t>Русский язык</t>
  </si>
  <si>
    <t>Э</t>
  </si>
  <si>
    <t>Литература</t>
  </si>
  <si>
    <t>ДЗ</t>
  </si>
  <si>
    <t>Иностранный язык</t>
  </si>
  <si>
    <t>История</t>
  </si>
  <si>
    <t>Химия</t>
  </si>
  <si>
    <t>Физическая культура</t>
  </si>
  <si>
    <t>ОБЖ</t>
  </si>
  <si>
    <t>Профильные учебные дисциплины</t>
  </si>
  <si>
    <t>Математика</t>
  </si>
  <si>
    <t>Информатика и ИКТ</t>
  </si>
  <si>
    <t>Физика</t>
  </si>
  <si>
    <t>ВСЕГО</t>
  </si>
  <si>
    <t>П.00</t>
  </si>
  <si>
    <t>Профессиональный учебный цикл</t>
  </si>
  <si>
    <t>ОП.00</t>
  </si>
  <si>
    <t>ОП.01</t>
  </si>
  <si>
    <t>Электротехника</t>
  </si>
  <si>
    <t>З</t>
  </si>
  <si>
    <t>ОП.02</t>
  </si>
  <si>
    <t>Охрана труда</t>
  </si>
  <si>
    <t>ОП.03</t>
  </si>
  <si>
    <t>Материаловедение</t>
  </si>
  <si>
    <t>ОП.04</t>
  </si>
  <si>
    <t>Безопасность жизнедеятельности</t>
  </si>
  <si>
    <t>ПМ.00</t>
  </si>
  <si>
    <t>Профессиональные модули</t>
  </si>
  <si>
    <t>ПМ.01</t>
  </si>
  <si>
    <t>Эк</t>
  </si>
  <si>
    <t>МДК.01.01</t>
  </si>
  <si>
    <t>Слесарное дело и технические измерения</t>
  </si>
  <si>
    <t>МДК.01.02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</si>
  <si>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</si>
  <si>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</si>
  <si>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</si>
  <si>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</si>
  <si>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</si>
  <si>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</si>
  <si>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</si>
  <si>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</si>
  <si>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МДК.03.02</t>
  </si>
  <si>
    <t>УП.03</t>
  </si>
  <si>
    <t>ПП.03</t>
  </si>
  <si>
    <t>Государственная итоговая аттестация</t>
  </si>
  <si>
    <t>Итого</t>
  </si>
  <si>
    <t>дисциплин и МДК</t>
  </si>
  <si>
    <t>учебной практики</t>
  </si>
  <si>
    <t>Производств. практики</t>
  </si>
  <si>
    <t>экзаменов</t>
  </si>
  <si>
    <t>Дифф. зачетов</t>
  </si>
  <si>
    <t>Зачетов</t>
  </si>
  <si>
    <t>Итого часов учебной нагрузки обучаю-щихся (час)</t>
  </si>
  <si>
    <t>консультация</t>
  </si>
  <si>
    <t>самостоятельная работа</t>
  </si>
  <si>
    <t>промежуточная аттестация</t>
  </si>
  <si>
    <t>количество часов</t>
  </si>
  <si>
    <t>объем работы обучающихся во взаимодействии с преподавателем (час)</t>
  </si>
  <si>
    <t>0/0/0</t>
  </si>
  <si>
    <t>0/5/0</t>
  </si>
  <si>
    <t>0/2/0</t>
  </si>
  <si>
    <t>0/0/1</t>
  </si>
  <si>
    <t>ФК.01</t>
  </si>
  <si>
    <t>Техническое состояние систем, агрегатов, деталей и механизмов автомобиля</t>
  </si>
  <si>
    <t>Устройство автомобилей</t>
  </si>
  <si>
    <t>Техническая диагностика автомобилей</t>
  </si>
  <si>
    <t>СР</t>
  </si>
  <si>
    <t>Самостоятельная работа студентов</t>
  </si>
  <si>
    <t>Экзамен по ПМ</t>
  </si>
  <si>
    <t>Техническое обслуживание атомобилей</t>
  </si>
  <si>
    <t>МДК.02.02</t>
  </si>
  <si>
    <t>Теоретическая подготовка водителя автомобиля</t>
  </si>
  <si>
    <t>Ср</t>
  </si>
  <si>
    <t>Ремонт автомобилей</t>
  </si>
  <si>
    <t>Дз</t>
  </si>
  <si>
    <t>0/1/0</t>
  </si>
  <si>
    <t>Выполнение выпускной квалификационной работы в виде демонстрационного экзамена</t>
  </si>
  <si>
    <t>обязательная часть</t>
  </si>
  <si>
    <t>вариативная часть</t>
  </si>
  <si>
    <t>Общепрофессиональ-ный цикл</t>
  </si>
  <si>
    <t xml:space="preserve">Техническое обслуживание автотранспорта </t>
  </si>
  <si>
    <t xml:space="preserve">Текущий ремонт различных типов автомобилей </t>
  </si>
  <si>
    <t>ГИА.00</t>
  </si>
  <si>
    <t>0/1/1</t>
  </si>
  <si>
    <t>Учебная практика по определению технического состояния автомобиля</t>
  </si>
  <si>
    <t>производственная практика по определению технического состояния автомобилей</t>
  </si>
  <si>
    <t>учебная практика по выполнению технического обслуживания автомобилей</t>
  </si>
  <si>
    <t>учебная практика по подготовке водителя автомобиля</t>
  </si>
  <si>
    <t>производственная практика по выполнению технического обслуживания автомобилей</t>
  </si>
  <si>
    <t>учебная практика по проведению ремонта различных типов автомобилей</t>
  </si>
  <si>
    <t xml:space="preserve">производственная  практика по проведению ремонта различных типов автомобилей </t>
  </si>
  <si>
    <t>ГИА</t>
  </si>
  <si>
    <t>распределение количества часов образовате-льной программы</t>
  </si>
  <si>
    <t>162 (4,5н)</t>
  </si>
  <si>
    <t>2 семестр  23 нед</t>
  </si>
  <si>
    <t>3 семестр 16 нед</t>
  </si>
  <si>
    <t>4 семестр 18,5 недель</t>
  </si>
  <si>
    <t>108 (3н)</t>
  </si>
  <si>
    <t>176 (4,9н)</t>
  </si>
  <si>
    <t>5 семестр  8,8 нед</t>
  </si>
  <si>
    <t>522 (14,5н)</t>
  </si>
  <si>
    <t>60  (1,7н)</t>
  </si>
  <si>
    <t>6 семестр 3,2 нед</t>
  </si>
  <si>
    <t>Астрономия</t>
  </si>
  <si>
    <t>Государственная итоговая аттестация 2 недели</t>
  </si>
  <si>
    <t>БУД.01</t>
  </si>
  <si>
    <t>Родной язык (русский)</t>
  </si>
  <si>
    <t>БУД.02</t>
  </si>
  <si>
    <t>БУД.03</t>
  </si>
  <si>
    <t>БУД.04</t>
  </si>
  <si>
    <t>БУД.05</t>
  </si>
  <si>
    <t>БУД.06</t>
  </si>
  <si>
    <t>БУД.07</t>
  </si>
  <si>
    <t>БУД.08</t>
  </si>
  <si>
    <t>БУД.09</t>
  </si>
  <si>
    <t>ПУД.10</t>
  </si>
  <si>
    <t>ПУД.11</t>
  </si>
  <si>
    <t>ПУД.12</t>
  </si>
  <si>
    <t>ОП05</t>
  </si>
  <si>
    <t>Основы финансовой грамотности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</si>
</sst>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sz val="6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b/>
      <u/>
      <sz val="6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33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93300"/>
      </patternFill>
    </fill>
    <fill>
      <patternFill patternType="solid">
        <fgColor rgb="FFFFFF66"/>
        <bgColor rgb="FFFFFFCC"/>
      </patternFill>
    </fill>
    <fill>
      <patternFill patternType="solid">
        <fgColor rgb="FFFFFF66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10" fillId="11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wrapText="1"/>
    </xf>
    <xf numFmtId="0" fontId="9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wrapText="1"/>
    </xf>
    <xf numFmtId="0" fontId="2" fillId="11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2" fillId="11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16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/>
    </xf>
    <xf numFmtId="14" fontId="2" fillId="11" borderId="1" xfId="0" applyNumberFormat="1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wrapText="1"/>
    </xf>
    <xf numFmtId="0" fontId="2" fillId="7" borderId="1" xfId="0" applyFont="1" applyFill="1" applyBorder="1"/>
    <xf numFmtId="0" fontId="2" fillId="2" borderId="1" xfId="0" applyFont="1" applyFill="1" applyBorder="1"/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0" fillId="11" borderId="1" xfId="0" applyFill="1" applyBorder="1"/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11" borderId="7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 vertical="center"/>
    </xf>
    <xf numFmtId="0" fontId="1" fillId="23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63"/>
  <sheetViews>
    <sheetView tabSelected="1" zoomScaleNormal="100" workbookViewId="0">
      <selection activeCell="N25" sqref="N25"/>
    </sheetView>
  </sheetViews>
  <sheetFormatPr defaultRowHeight="15" x14ac:dyDescent="0.25"/>
  <cols>
    <col min="1" max="1" width="6.140625"/>
    <col min="2" max="2" width="14.140625"/>
    <col min="3" max="3" width="11" customWidth="1"/>
    <col min="4" max="4" width="4.28515625" bestFit="1" customWidth="1"/>
    <col min="5" max="5" width="3.7109375" bestFit="1" customWidth="1"/>
    <col min="6" max="6" width="3.85546875" bestFit="1" customWidth="1"/>
    <col min="7" max="7" width="3.5703125" bestFit="1" customWidth="1"/>
    <col min="8" max="8" width="3.7109375" bestFit="1" customWidth="1"/>
    <col min="9" max="9" width="3" customWidth="1"/>
    <col min="10" max="10" width="2.7109375" customWidth="1"/>
    <col min="11" max="11" width="4.28515625" customWidth="1"/>
    <col min="12" max="12" width="5.28515625" customWidth="1"/>
    <col min="13" max="13" width="4.42578125" bestFit="1" customWidth="1"/>
    <col min="14" max="14" width="3.7109375" bestFit="1" customWidth="1"/>
    <col min="15" max="15" width="3" bestFit="1" customWidth="1"/>
    <col min="16" max="16" width="3.5703125" bestFit="1" customWidth="1"/>
    <col min="17" max="17" width="3.7109375" bestFit="1" customWidth="1"/>
    <col min="18" max="18" width="2.7109375" customWidth="1"/>
    <col min="19" max="19" width="3.140625" customWidth="1"/>
    <col min="20" max="20" width="4.28515625" customWidth="1"/>
    <col min="21" max="21" width="4.7109375" customWidth="1"/>
    <col min="22" max="23" width="3.5703125" bestFit="1" customWidth="1"/>
    <col min="24" max="25" width="3.140625" bestFit="1" customWidth="1"/>
    <col min="26" max="26" width="3.5703125" bestFit="1" customWidth="1"/>
    <col min="27" max="27" width="4.28515625" customWidth="1"/>
    <col min="28" max="28" width="3.5703125" bestFit="1" customWidth="1"/>
    <col min="29" max="29" width="4.28515625" customWidth="1"/>
    <col min="30" max="30" width="4.7109375" customWidth="1"/>
    <col min="31" max="31" width="3.7109375" bestFit="1" customWidth="1"/>
    <col min="32" max="32" width="3.5703125" bestFit="1" customWidth="1"/>
    <col min="33" max="33" width="3.140625" customWidth="1"/>
    <col min="34" max="34" width="3.5703125" customWidth="1"/>
    <col min="35" max="36" width="4.28515625" customWidth="1"/>
    <col min="37" max="37" width="3.5703125" bestFit="1" customWidth="1"/>
    <col min="38" max="38" width="4.85546875" customWidth="1"/>
    <col min="39" max="39" width="4.28515625" customWidth="1"/>
    <col min="40" max="40" width="4" bestFit="1" customWidth="1"/>
    <col min="41" max="41" width="3.7109375" customWidth="1"/>
    <col min="42" max="42" width="3.28515625" customWidth="1"/>
    <col min="43" max="43" width="3.140625"/>
    <col min="44" max="44" width="4" customWidth="1"/>
    <col min="45" max="45" width="3.85546875" customWidth="1"/>
    <col min="46" max="46" width="3.140625" customWidth="1"/>
    <col min="47" max="47" width="4.140625" customWidth="1"/>
    <col min="48" max="48" width="4.85546875" customWidth="1"/>
    <col min="49" max="49" width="3.85546875" bestFit="1" customWidth="1"/>
    <col min="50" max="51" width="3.42578125" bestFit="1" customWidth="1"/>
    <col min="52" max="53" width="3.5703125" bestFit="1" customWidth="1"/>
    <col min="54" max="54" width="4.5703125" customWidth="1"/>
    <col min="55" max="55" width="3.42578125" bestFit="1" customWidth="1"/>
    <col min="56" max="56" width="5.42578125" customWidth="1"/>
    <col min="57" max="57" width="4" customWidth="1"/>
    <col min="58" max="58" width="4.28515625" customWidth="1"/>
    <col min="59" max="59" width="4.7109375" customWidth="1"/>
    <col min="60" max="1029" width="8.7109375"/>
  </cols>
  <sheetData>
    <row r="2" spans="1:59" ht="24" customHeight="1" x14ac:dyDescent="0.25">
      <c r="A2" s="154" t="s">
        <v>0</v>
      </c>
      <c r="B2" s="155" t="s">
        <v>1</v>
      </c>
      <c r="C2" s="156" t="s">
        <v>69</v>
      </c>
      <c r="D2" s="159" t="s">
        <v>2</v>
      </c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25" t="s">
        <v>109</v>
      </c>
      <c r="BG2" s="126"/>
    </row>
    <row r="3" spans="1:59" ht="12.75" customHeight="1" x14ac:dyDescent="0.25">
      <c r="A3" s="154"/>
      <c r="B3" s="155"/>
      <c r="C3" s="157"/>
      <c r="D3" s="160" t="s">
        <v>3</v>
      </c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 t="s">
        <v>4</v>
      </c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 t="s">
        <v>5</v>
      </c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27"/>
      <c r="BG3" s="128"/>
    </row>
    <row r="4" spans="1:59" ht="21.75" customHeight="1" x14ac:dyDescent="0.25">
      <c r="A4" s="154"/>
      <c r="B4" s="155"/>
      <c r="C4" s="157"/>
      <c r="D4" s="161" t="s">
        <v>6</v>
      </c>
      <c r="E4" s="161"/>
      <c r="F4" s="161"/>
      <c r="G4" s="161"/>
      <c r="H4" s="161"/>
      <c r="I4" s="161"/>
      <c r="J4" s="161"/>
      <c r="K4" s="145" t="s">
        <v>72</v>
      </c>
      <c r="L4" s="146"/>
      <c r="M4" s="143" t="s">
        <v>111</v>
      </c>
      <c r="N4" s="144"/>
      <c r="O4" s="144"/>
      <c r="P4" s="144"/>
      <c r="Q4" s="144"/>
      <c r="R4" s="144"/>
      <c r="S4" s="144"/>
      <c r="T4" s="145" t="s">
        <v>72</v>
      </c>
      <c r="U4" s="146"/>
      <c r="V4" s="161" t="s">
        <v>112</v>
      </c>
      <c r="W4" s="161"/>
      <c r="X4" s="161"/>
      <c r="Y4" s="161"/>
      <c r="Z4" s="161"/>
      <c r="AA4" s="161"/>
      <c r="AB4" s="161"/>
      <c r="AC4" s="145" t="s">
        <v>72</v>
      </c>
      <c r="AD4" s="146"/>
      <c r="AE4" s="143" t="s">
        <v>113</v>
      </c>
      <c r="AF4" s="144"/>
      <c r="AG4" s="144"/>
      <c r="AH4" s="144"/>
      <c r="AI4" s="144"/>
      <c r="AJ4" s="144"/>
      <c r="AK4" s="144"/>
      <c r="AL4" s="145" t="s">
        <v>72</v>
      </c>
      <c r="AM4" s="146"/>
      <c r="AN4" s="143" t="s">
        <v>116</v>
      </c>
      <c r="AO4" s="144"/>
      <c r="AP4" s="144"/>
      <c r="AQ4" s="144"/>
      <c r="AR4" s="144"/>
      <c r="AS4" s="144"/>
      <c r="AT4" s="144"/>
      <c r="AU4" s="145" t="s">
        <v>72</v>
      </c>
      <c r="AV4" s="146"/>
      <c r="AW4" s="143" t="s">
        <v>119</v>
      </c>
      <c r="AX4" s="144"/>
      <c r="AY4" s="144"/>
      <c r="AZ4" s="144"/>
      <c r="BA4" s="144"/>
      <c r="BB4" s="144"/>
      <c r="BC4" s="144"/>
      <c r="BD4" s="145" t="s">
        <v>72</v>
      </c>
      <c r="BE4" s="146"/>
      <c r="BF4" s="127"/>
      <c r="BG4" s="128"/>
    </row>
    <row r="5" spans="1:59" ht="45" customHeight="1" x14ac:dyDescent="0.25">
      <c r="A5" s="154"/>
      <c r="B5" s="155"/>
      <c r="C5" s="157"/>
      <c r="D5" s="122" t="s">
        <v>7</v>
      </c>
      <c r="E5" s="162" t="s">
        <v>74</v>
      </c>
      <c r="F5" s="163"/>
      <c r="G5" s="163"/>
      <c r="H5" s="163"/>
      <c r="I5" s="164"/>
      <c r="J5" s="123" t="s">
        <v>71</v>
      </c>
      <c r="K5" s="147" t="s">
        <v>73</v>
      </c>
      <c r="L5" s="124" t="s">
        <v>8</v>
      </c>
      <c r="M5" s="122" t="s">
        <v>7</v>
      </c>
      <c r="N5" s="137" t="s">
        <v>74</v>
      </c>
      <c r="O5" s="138"/>
      <c r="P5" s="138"/>
      <c r="Q5" s="138"/>
      <c r="R5" s="139"/>
      <c r="S5" s="123" t="s">
        <v>71</v>
      </c>
      <c r="T5" s="147" t="s">
        <v>73</v>
      </c>
      <c r="U5" s="124" t="s">
        <v>8</v>
      </c>
      <c r="V5" s="122" t="s">
        <v>7</v>
      </c>
      <c r="W5" s="162" t="s">
        <v>74</v>
      </c>
      <c r="X5" s="163"/>
      <c r="Y5" s="163"/>
      <c r="Z5" s="163"/>
      <c r="AA5" s="164"/>
      <c r="AB5" s="123" t="s">
        <v>71</v>
      </c>
      <c r="AC5" s="147" t="s">
        <v>73</v>
      </c>
      <c r="AD5" s="124" t="s">
        <v>8</v>
      </c>
      <c r="AE5" s="122" t="s">
        <v>7</v>
      </c>
      <c r="AF5" s="137" t="s">
        <v>74</v>
      </c>
      <c r="AG5" s="138"/>
      <c r="AH5" s="138"/>
      <c r="AI5" s="138"/>
      <c r="AJ5" s="139"/>
      <c r="AK5" s="123" t="s">
        <v>71</v>
      </c>
      <c r="AL5" s="147" t="s">
        <v>73</v>
      </c>
      <c r="AM5" s="124" t="s">
        <v>8</v>
      </c>
      <c r="AN5" s="122" t="s">
        <v>7</v>
      </c>
      <c r="AO5" s="137" t="s">
        <v>74</v>
      </c>
      <c r="AP5" s="138"/>
      <c r="AQ5" s="138"/>
      <c r="AR5" s="138"/>
      <c r="AS5" s="139"/>
      <c r="AT5" s="123" t="s">
        <v>71</v>
      </c>
      <c r="AU5" s="147" t="s">
        <v>73</v>
      </c>
      <c r="AV5" s="124" t="s">
        <v>8</v>
      </c>
      <c r="AW5" s="122" t="s">
        <v>7</v>
      </c>
      <c r="AX5" s="137" t="s">
        <v>74</v>
      </c>
      <c r="AY5" s="138"/>
      <c r="AZ5" s="138"/>
      <c r="BA5" s="138"/>
      <c r="BB5" s="139"/>
      <c r="BC5" s="123" t="s">
        <v>71</v>
      </c>
      <c r="BD5" s="147" t="s">
        <v>73</v>
      </c>
      <c r="BE5" s="124" t="s">
        <v>8</v>
      </c>
      <c r="BF5" s="127"/>
      <c r="BG5" s="128"/>
    </row>
    <row r="6" spans="1:59" ht="9.75" customHeight="1" x14ac:dyDescent="0.25">
      <c r="A6" s="154"/>
      <c r="B6" s="155"/>
      <c r="C6" s="157"/>
      <c r="D6" s="122"/>
      <c r="E6" s="140" t="s">
        <v>9</v>
      </c>
      <c r="F6" s="141"/>
      <c r="G6" s="141"/>
      <c r="H6" s="141"/>
      <c r="I6" s="142"/>
      <c r="J6" s="123"/>
      <c r="K6" s="148"/>
      <c r="L6" s="124"/>
      <c r="M6" s="122"/>
      <c r="N6" s="150" t="s">
        <v>9</v>
      </c>
      <c r="O6" s="151"/>
      <c r="P6" s="151"/>
      <c r="Q6" s="151"/>
      <c r="R6" s="152"/>
      <c r="S6" s="123"/>
      <c r="T6" s="148"/>
      <c r="U6" s="124"/>
      <c r="V6" s="122"/>
      <c r="W6" s="140" t="s">
        <v>9</v>
      </c>
      <c r="X6" s="141"/>
      <c r="Y6" s="141"/>
      <c r="Z6" s="141"/>
      <c r="AA6" s="142"/>
      <c r="AB6" s="123"/>
      <c r="AC6" s="148"/>
      <c r="AD6" s="124"/>
      <c r="AE6" s="122"/>
      <c r="AF6" s="150" t="s">
        <v>9</v>
      </c>
      <c r="AG6" s="151"/>
      <c r="AH6" s="151"/>
      <c r="AI6" s="151"/>
      <c r="AJ6" s="152"/>
      <c r="AK6" s="123"/>
      <c r="AL6" s="148"/>
      <c r="AM6" s="124"/>
      <c r="AN6" s="122"/>
      <c r="AO6" s="140" t="s">
        <v>9</v>
      </c>
      <c r="AP6" s="141"/>
      <c r="AQ6" s="141"/>
      <c r="AR6" s="141"/>
      <c r="AS6" s="142"/>
      <c r="AT6" s="123"/>
      <c r="AU6" s="148"/>
      <c r="AV6" s="124"/>
      <c r="AW6" s="122"/>
      <c r="AX6" s="140" t="s">
        <v>9</v>
      </c>
      <c r="AY6" s="141"/>
      <c r="AZ6" s="141"/>
      <c r="BA6" s="141"/>
      <c r="BB6" s="142"/>
      <c r="BC6" s="123"/>
      <c r="BD6" s="148"/>
      <c r="BE6" s="124"/>
      <c r="BF6" s="129"/>
      <c r="BG6" s="130"/>
    </row>
    <row r="7" spans="1:59" ht="99" customHeight="1" x14ac:dyDescent="0.25">
      <c r="A7" s="154"/>
      <c r="B7" s="155"/>
      <c r="C7" s="158"/>
      <c r="D7" s="122"/>
      <c r="E7" s="1" t="s">
        <v>10</v>
      </c>
      <c r="F7" s="1" t="s">
        <v>11</v>
      </c>
      <c r="G7" s="1" t="s">
        <v>12</v>
      </c>
      <c r="H7" s="2" t="s">
        <v>13</v>
      </c>
      <c r="I7" s="2" t="s">
        <v>70</v>
      </c>
      <c r="J7" s="123"/>
      <c r="K7" s="149"/>
      <c r="L7" s="124"/>
      <c r="M7" s="122"/>
      <c r="N7" s="1" t="s">
        <v>10</v>
      </c>
      <c r="O7" s="1" t="s">
        <v>11</v>
      </c>
      <c r="P7" s="1" t="s">
        <v>12</v>
      </c>
      <c r="Q7" s="2" t="s">
        <v>13</v>
      </c>
      <c r="R7" s="2" t="s">
        <v>70</v>
      </c>
      <c r="S7" s="123"/>
      <c r="T7" s="149"/>
      <c r="U7" s="124"/>
      <c r="V7" s="122"/>
      <c r="W7" s="1" t="s">
        <v>10</v>
      </c>
      <c r="X7" s="1" t="s">
        <v>11</v>
      </c>
      <c r="Y7" s="1" t="s">
        <v>12</v>
      </c>
      <c r="Z7" s="2" t="s">
        <v>13</v>
      </c>
      <c r="AA7" s="2" t="s">
        <v>70</v>
      </c>
      <c r="AB7" s="123"/>
      <c r="AC7" s="149"/>
      <c r="AD7" s="124"/>
      <c r="AE7" s="122"/>
      <c r="AF7" s="1" t="s">
        <v>10</v>
      </c>
      <c r="AG7" s="1" t="s">
        <v>11</v>
      </c>
      <c r="AH7" s="1" t="s">
        <v>12</v>
      </c>
      <c r="AI7" s="2" t="s">
        <v>13</v>
      </c>
      <c r="AJ7" s="2" t="s">
        <v>70</v>
      </c>
      <c r="AK7" s="123"/>
      <c r="AL7" s="149"/>
      <c r="AM7" s="124"/>
      <c r="AN7" s="122"/>
      <c r="AO7" s="1" t="s">
        <v>10</v>
      </c>
      <c r="AP7" s="1" t="s">
        <v>11</v>
      </c>
      <c r="AQ7" s="1" t="s">
        <v>12</v>
      </c>
      <c r="AR7" s="2" t="s">
        <v>13</v>
      </c>
      <c r="AS7" s="2" t="s">
        <v>70</v>
      </c>
      <c r="AT7" s="123"/>
      <c r="AU7" s="149"/>
      <c r="AV7" s="124"/>
      <c r="AW7" s="122"/>
      <c r="AX7" s="1" t="s">
        <v>10</v>
      </c>
      <c r="AY7" s="1" t="s">
        <v>11</v>
      </c>
      <c r="AZ7" s="1" t="s">
        <v>12</v>
      </c>
      <c r="BA7" s="2" t="s">
        <v>13</v>
      </c>
      <c r="BB7" s="2" t="s">
        <v>70</v>
      </c>
      <c r="BC7" s="123"/>
      <c r="BD7" s="149"/>
      <c r="BE7" s="124"/>
      <c r="BF7" s="96" t="s">
        <v>94</v>
      </c>
      <c r="BG7" s="97" t="s">
        <v>95</v>
      </c>
    </row>
    <row r="8" spans="1:59" ht="21.75" customHeight="1" x14ac:dyDescent="0.25">
      <c r="A8" s="3" t="s">
        <v>14</v>
      </c>
      <c r="B8" s="4" t="s">
        <v>15</v>
      </c>
      <c r="C8" s="5"/>
      <c r="D8" s="7"/>
      <c r="E8" s="8"/>
      <c r="F8" s="8"/>
      <c r="G8" s="8"/>
      <c r="H8" s="8"/>
      <c r="I8" s="8"/>
      <c r="J8" s="8"/>
      <c r="K8" s="8"/>
      <c r="L8" s="8"/>
      <c r="M8" s="7"/>
      <c r="N8" s="8"/>
      <c r="O8" s="8"/>
      <c r="P8" s="6"/>
      <c r="Q8" s="6"/>
      <c r="R8" s="6"/>
      <c r="S8" s="6"/>
      <c r="T8" s="6"/>
      <c r="U8" s="6"/>
      <c r="V8" s="7"/>
      <c r="W8" s="6"/>
      <c r="X8" s="6"/>
      <c r="Y8" s="6"/>
      <c r="Z8" s="6"/>
      <c r="AA8" s="6"/>
      <c r="AB8" s="6"/>
      <c r="AC8" s="6"/>
      <c r="AD8" s="6"/>
      <c r="AE8" s="7"/>
      <c r="AF8" s="6"/>
      <c r="AG8" s="6"/>
      <c r="AH8" s="6"/>
      <c r="AI8" s="6"/>
      <c r="AJ8" s="6"/>
      <c r="AK8" s="6"/>
      <c r="AL8" s="6"/>
      <c r="AM8" s="9"/>
      <c r="AN8" s="10"/>
      <c r="AO8" s="9"/>
      <c r="AP8" s="9"/>
      <c r="AQ8" s="9"/>
      <c r="AR8" s="9"/>
      <c r="AS8" s="9"/>
      <c r="AT8" s="9"/>
      <c r="AU8" s="9"/>
      <c r="AV8" s="9"/>
      <c r="AW8" s="10"/>
      <c r="AX8" s="9"/>
      <c r="AY8" s="9"/>
      <c r="AZ8" s="9"/>
      <c r="BA8" s="9"/>
      <c r="BB8" s="9"/>
      <c r="BC8" s="9"/>
      <c r="BD8" s="9"/>
      <c r="BE8" s="9"/>
      <c r="BF8" s="62"/>
      <c r="BG8" s="62"/>
    </row>
    <row r="9" spans="1:59" ht="19.5" customHeight="1" x14ac:dyDescent="0.25">
      <c r="A9" s="11"/>
      <c r="B9" s="12" t="s">
        <v>16</v>
      </c>
      <c r="C9" s="5">
        <f>SUM(C10:C19)</f>
        <v>1328</v>
      </c>
      <c r="D9" s="118">
        <f t="shared" ref="D9:H9" si="0">SUM(D10:D19)</f>
        <v>336</v>
      </c>
      <c r="E9" s="5">
        <f t="shared" si="0"/>
        <v>223</v>
      </c>
      <c r="F9" s="5">
        <f t="shared" si="0"/>
        <v>0</v>
      </c>
      <c r="G9" s="5">
        <f t="shared" si="0"/>
        <v>0</v>
      </c>
      <c r="H9" s="5">
        <f t="shared" si="0"/>
        <v>99</v>
      </c>
      <c r="I9" s="5">
        <f t="shared" ref="I9" si="1">SUM(I10:I19)</f>
        <v>14</v>
      </c>
      <c r="J9" s="5">
        <f t="shared" ref="J9" si="2">SUM(J10:J19)</f>
        <v>0</v>
      </c>
      <c r="K9" s="5">
        <f t="shared" ref="K9" si="3">SUM(K10:K19)</f>
        <v>0</v>
      </c>
      <c r="L9" s="5"/>
      <c r="M9" s="118">
        <f t="shared" ref="M9" si="4">SUM(M10:M19)</f>
        <v>514</v>
      </c>
      <c r="N9" s="5">
        <f t="shared" ref="N9" si="5">SUM(N10:N19)</f>
        <v>331</v>
      </c>
      <c r="O9" s="5">
        <f t="shared" ref="O9" si="6">SUM(O10:O19)</f>
        <v>0</v>
      </c>
      <c r="P9" s="5">
        <f t="shared" ref="P9" si="7">SUM(P10:P19)</f>
        <v>0</v>
      </c>
      <c r="Q9" s="5">
        <f t="shared" ref="Q9" si="8">SUM(Q10:Q19)</f>
        <v>164</v>
      </c>
      <c r="R9" s="5">
        <f t="shared" ref="R9" si="9">SUM(R10:R19)</f>
        <v>19</v>
      </c>
      <c r="S9" s="5">
        <f t="shared" ref="S9" si="10">SUM(S10:S19)</f>
        <v>0</v>
      </c>
      <c r="T9" s="5">
        <f t="shared" ref="T9" si="11">SUM(T10:T19)</f>
        <v>0</v>
      </c>
      <c r="U9" s="5"/>
      <c r="V9" s="118">
        <f t="shared" ref="V9" si="12">SUM(V10:V19)</f>
        <v>236</v>
      </c>
      <c r="W9" s="5">
        <f t="shared" ref="W9" si="13">SUM(W10:W19)</f>
        <v>133</v>
      </c>
      <c r="X9" s="5">
        <f t="shared" ref="X9" si="14">SUM(X10:X19)</f>
        <v>0</v>
      </c>
      <c r="Y9" s="5">
        <f t="shared" ref="Y9" si="15">SUM(Y10:Y19)</f>
        <v>0</v>
      </c>
      <c r="Z9" s="5">
        <f t="shared" ref="Z9" si="16">SUM(Z10:Z19)</f>
        <v>89</v>
      </c>
      <c r="AA9" s="5">
        <f t="shared" ref="AA9" si="17">SUM(AA10:AA19)</f>
        <v>14</v>
      </c>
      <c r="AB9" s="5">
        <f t="shared" ref="AB9" si="18">SUM(AB10:AB19)</f>
        <v>0</v>
      </c>
      <c r="AC9" s="5">
        <f t="shared" ref="AC9" si="19">SUM(AC10:AC19)</f>
        <v>0</v>
      </c>
      <c r="AD9" s="5"/>
      <c r="AE9" s="118">
        <f t="shared" ref="AE9" si="20">SUM(AE10:AE19)</f>
        <v>242</v>
      </c>
      <c r="AF9" s="5">
        <f t="shared" ref="AF9" si="21">SUM(AF10:AF19)</f>
        <v>113</v>
      </c>
      <c r="AG9" s="5">
        <f t="shared" ref="AG9" si="22">SUM(AG10:AG19)</f>
        <v>0</v>
      </c>
      <c r="AH9" s="5">
        <f t="shared" ref="AH9" si="23">SUM(AH10:AH19)</f>
        <v>0</v>
      </c>
      <c r="AI9" s="5">
        <f t="shared" ref="AI9" si="24">SUM(AI10:AI19)</f>
        <v>110</v>
      </c>
      <c r="AJ9" s="5">
        <f t="shared" ref="AJ9" si="25">SUM(AJ10:AJ19)</f>
        <v>19</v>
      </c>
      <c r="AK9" s="5">
        <f t="shared" ref="AK9" si="26">SUM(AK10:AK19)</f>
        <v>0</v>
      </c>
      <c r="AL9" s="5">
        <f t="shared" ref="AL9" si="27">SUM(AL10:AL19)</f>
        <v>0</v>
      </c>
      <c r="AM9" s="9" t="s">
        <v>76</v>
      </c>
      <c r="AN9" s="14"/>
      <c r="AO9" s="13"/>
      <c r="AP9" s="13"/>
      <c r="AQ9" s="13"/>
      <c r="AR9" s="13"/>
      <c r="AS9" s="13"/>
      <c r="AT9" s="13"/>
      <c r="AU9" s="13"/>
      <c r="AV9" s="13"/>
      <c r="AW9" s="14"/>
      <c r="AX9" s="13"/>
      <c r="AY9" s="13"/>
      <c r="AZ9" s="13"/>
      <c r="BA9" s="13"/>
      <c r="BB9" s="13"/>
      <c r="BC9" s="13"/>
      <c r="BD9" s="13"/>
      <c r="BE9" s="13"/>
      <c r="BF9" s="62"/>
      <c r="BG9" s="62"/>
    </row>
    <row r="10" spans="1:59" ht="13.5" customHeight="1" x14ac:dyDescent="0.25">
      <c r="A10" s="48" t="s">
        <v>122</v>
      </c>
      <c r="B10" s="49" t="s">
        <v>17</v>
      </c>
      <c r="C10" s="23">
        <f>SUM(D10,M10,V10,AE10)</f>
        <v>130</v>
      </c>
      <c r="D10" s="18">
        <f>SUM(E10:J10)</f>
        <v>50</v>
      </c>
      <c r="E10" s="16">
        <v>34</v>
      </c>
      <c r="F10" s="16">
        <v>0</v>
      </c>
      <c r="G10" s="16">
        <v>0</v>
      </c>
      <c r="H10" s="16">
        <v>11</v>
      </c>
      <c r="I10" s="16">
        <v>5</v>
      </c>
      <c r="J10" s="16">
        <v>0</v>
      </c>
      <c r="K10" s="16"/>
      <c r="L10" s="16"/>
      <c r="M10" s="26">
        <f>SUM(N10:T10)</f>
        <v>80</v>
      </c>
      <c r="N10" s="24">
        <v>37</v>
      </c>
      <c r="O10" s="24">
        <v>0</v>
      </c>
      <c r="P10" s="24">
        <v>0</v>
      </c>
      <c r="Q10" s="34">
        <v>36</v>
      </c>
      <c r="R10" s="34">
        <v>7</v>
      </c>
      <c r="S10" s="34"/>
      <c r="T10" s="34"/>
      <c r="U10" s="82" t="s">
        <v>18</v>
      </c>
      <c r="V10" s="10">
        <f>SUM(W10:AC10)</f>
        <v>0</v>
      </c>
      <c r="W10" s="19"/>
      <c r="X10" s="19"/>
      <c r="Y10" s="19"/>
      <c r="Z10" s="19"/>
      <c r="AA10" s="71"/>
      <c r="AB10" s="19"/>
      <c r="AC10" s="71"/>
      <c r="AD10" s="19"/>
      <c r="AE10" s="10">
        <f>SUM(AF10:AL10)</f>
        <v>0</v>
      </c>
      <c r="AF10" s="19"/>
      <c r="AG10" s="19"/>
      <c r="AH10" s="19"/>
      <c r="AI10" s="19"/>
      <c r="AJ10" s="71"/>
      <c r="AK10" s="19"/>
      <c r="AL10" s="71"/>
      <c r="AM10" s="19"/>
      <c r="AN10" s="10"/>
      <c r="AO10" s="19"/>
      <c r="AP10" s="19"/>
      <c r="AQ10" s="19"/>
      <c r="AR10" s="19"/>
      <c r="AS10" s="71"/>
      <c r="AT10" s="19"/>
      <c r="AU10" s="71"/>
      <c r="AV10" s="19"/>
      <c r="AW10" s="10"/>
      <c r="AX10" s="19"/>
      <c r="AY10" s="19"/>
      <c r="AZ10" s="19"/>
      <c r="BA10" s="19"/>
      <c r="BB10" s="71"/>
      <c r="BC10" s="19"/>
      <c r="BD10" s="71"/>
      <c r="BE10" s="19"/>
      <c r="BF10" s="62"/>
      <c r="BG10" s="62"/>
    </row>
    <row r="11" spans="1:59" ht="14.25" customHeight="1" x14ac:dyDescent="0.25">
      <c r="A11" s="48" t="s">
        <v>124</v>
      </c>
      <c r="B11" s="49" t="s">
        <v>123</v>
      </c>
      <c r="C11" s="23">
        <f t="shared" ref="C11:C19" si="28">SUM(D11,M11,V11,AE11)</f>
        <v>36</v>
      </c>
      <c r="D11" s="18">
        <f t="shared" ref="D11:D19" si="29">SUM(E11:J11)</f>
        <v>0</v>
      </c>
      <c r="E11" s="16"/>
      <c r="F11" s="16"/>
      <c r="G11" s="16"/>
      <c r="H11" s="16"/>
      <c r="I11" s="16"/>
      <c r="J11" s="16"/>
      <c r="K11" s="16"/>
      <c r="L11" s="16"/>
      <c r="M11" s="26">
        <f t="shared" ref="M11:M19" si="30">SUM(N11:T11)</f>
        <v>36</v>
      </c>
      <c r="N11" s="16">
        <v>26</v>
      </c>
      <c r="O11" s="119">
        <v>0</v>
      </c>
      <c r="P11" s="119">
        <v>0</v>
      </c>
      <c r="Q11" s="17">
        <v>10</v>
      </c>
      <c r="R11" s="69">
        <v>0</v>
      </c>
      <c r="S11" s="17">
        <v>0</v>
      </c>
      <c r="T11" s="69"/>
      <c r="U11" s="43" t="s">
        <v>20</v>
      </c>
      <c r="V11" s="10">
        <f t="shared" ref="V11:V19" si="31">SUM(W11:AC11)</f>
        <v>0</v>
      </c>
      <c r="W11" s="17"/>
      <c r="X11" s="71"/>
      <c r="Y11" s="71"/>
      <c r="Z11" s="17"/>
      <c r="AA11" s="69"/>
      <c r="AB11" s="17"/>
      <c r="AC11" s="69"/>
      <c r="AD11" s="25"/>
      <c r="AE11" s="10">
        <f t="shared" ref="AE11:AE19" si="32">SUM(AF11:AL11)</f>
        <v>0</v>
      </c>
      <c r="AF11" s="17"/>
      <c r="AG11" s="34"/>
      <c r="AH11" s="34"/>
      <c r="AI11" s="17"/>
      <c r="AJ11" s="69"/>
      <c r="AK11" s="17"/>
      <c r="AL11" s="69"/>
      <c r="AM11" s="71"/>
      <c r="AN11" s="18"/>
      <c r="AO11" s="17"/>
      <c r="AP11" s="17"/>
      <c r="AQ11" s="17"/>
      <c r="AR11" s="17"/>
      <c r="AS11" s="69"/>
      <c r="AT11" s="17"/>
      <c r="AU11" s="69"/>
      <c r="AV11" s="17"/>
      <c r="AW11" s="18"/>
      <c r="AX11" s="17"/>
      <c r="AY11" s="17"/>
      <c r="AZ11" s="17"/>
      <c r="BA11" s="17"/>
      <c r="BB11" s="69"/>
      <c r="BC11" s="17"/>
      <c r="BD11" s="69"/>
      <c r="BE11" s="17"/>
      <c r="BF11" s="62"/>
      <c r="BG11" s="62"/>
    </row>
    <row r="12" spans="1:59" ht="13.5" customHeight="1" x14ac:dyDescent="0.25">
      <c r="A12" s="48" t="s">
        <v>125</v>
      </c>
      <c r="B12" s="49" t="s">
        <v>19</v>
      </c>
      <c r="C12" s="23">
        <f t="shared" si="28"/>
        <v>230</v>
      </c>
      <c r="D12" s="18">
        <f t="shared" si="29"/>
        <v>52</v>
      </c>
      <c r="E12" s="16">
        <v>30</v>
      </c>
      <c r="F12" s="16">
        <v>0</v>
      </c>
      <c r="G12" s="16">
        <v>0</v>
      </c>
      <c r="H12" s="16">
        <v>17</v>
      </c>
      <c r="I12" s="16">
        <v>5</v>
      </c>
      <c r="J12" s="16">
        <v>0</v>
      </c>
      <c r="K12" s="16"/>
      <c r="L12" s="16"/>
      <c r="M12" s="26">
        <f t="shared" si="30"/>
        <v>66</v>
      </c>
      <c r="N12" s="16">
        <v>53</v>
      </c>
      <c r="O12" s="16">
        <v>0</v>
      </c>
      <c r="P12" s="16">
        <v>0</v>
      </c>
      <c r="Q12" s="16">
        <v>10</v>
      </c>
      <c r="R12" s="69">
        <v>3</v>
      </c>
      <c r="S12" s="17">
        <v>0</v>
      </c>
      <c r="T12" s="69"/>
      <c r="U12" s="25"/>
      <c r="V12" s="10">
        <f t="shared" si="31"/>
        <v>34</v>
      </c>
      <c r="W12" s="17">
        <v>21</v>
      </c>
      <c r="X12" s="17">
        <v>0</v>
      </c>
      <c r="Y12" s="17">
        <v>0</v>
      </c>
      <c r="Z12" s="79">
        <v>10</v>
      </c>
      <c r="AA12" s="69">
        <v>3</v>
      </c>
      <c r="AB12" s="17">
        <v>0</v>
      </c>
      <c r="AC12" s="69"/>
      <c r="AD12" s="108"/>
      <c r="AE12" s="10">
        <f t="shared" si="32"/>
        <v>78</v>
      </c>
      <c r="AF12" s="17">
        <v>45</v>
      </c>
      <c r="AG12" s="17">
        <v>0</v>
      </c>
      <c r="AH12" s="17">
        <v>0</v>
      </c>
      <c r="AI12" s="79">
        <v>24</v>
      </c>
      <c r="AJ12" s="69">
        <v>9</v>
      </c>
      <c r="AK12" s="17">
        <v>0</v>
      </c>
      <c r="AL12" s="69"/>
      <c r="AM12" s="43" t="s">
        <v>20</v>
      </c>
      <c r="AN12" s="18"/>
      <c r="AO12" s="17"/>
      <c r="AP12" s="17"/>
      <c r="AQ12" s="17"/>
      <c r="AR12" s="17"/>
      <c r="AS12" s="69"/>
      <c r="AT12" s="17"/>
      <c r="AU12" s="69"/>
      <c r="AV12" s="17"/>
      <c r="AW12" s="18"/>
      <c r="AX12" s="17"/>
      <c r="AY12" s="17"/>
      <c r="AZ12" s="17"/>
      <c r="BA12" s="17"/>
      <c r="BB12" s="69"/>
      <c r="BC12" s="17"/>
      <c r="BD12" s="69"/>
      <c r="BE12" s="17"/>
      <c r="BF12" s="62"/>
      <c r="BG12" s="62"/>
    </row>
    <row r="13" spans="1:59" ht="12" customHeight="1" x14ac:dyDescent="0.25">
      <c r="A13" s="48" t="s">
        <v>126</v>
      </c>
      <c r="B13" s="49" t="s">
        <v>21</v>
      </c>
      <c r="C13" s="23">
        <v>200</v>
      </c>
      <c r="D13" s="18">
        <f t="shared" si="29"/>
        <v>46</v>
      </c>
      <c r="E13" s="16">
        <v>25</v>
      </c>
      <c r="F13" s="16">
        <v>0</v>
      </c>
      <c r="G13" s="16">
        <v>0</v>
      </c>
      <c r="H13" s="16">
        <v>18</v>
      </c>
      <c r="I13" s="16">
        <v>3</v>
      </c>
      <c r="J13" s="16">
        <v>0</v>
      </c>
      <c r="K13" s="16"/>
      <c r="L13" s="16"/>
      <c r="M13" s="26">
        <f t="shared" si="30"/>
        <v>54</v>
      </c>
      <c r="N13" s="24">
        <v>23</v>
      </c>
      <c r="O13" s="24">
        <v>0</v>
      </c>
      <c r="P13" s="24">
        <v>0</v>
      </c>
      <c r="Q13" s="34">
        <v>26</v>
      </c>
      <c r="R13" s="69">
        <v>5</v>
      </c>
      <c r="S13" s="17">
        <v>0</v>
      </c>
      <c r="T13" s="69"/>
      <c r="U13" s="25"/>
      <c r="V13" s="10">
        <f t="shared" si="31"/>
        <v>34</v>
      </c>
      <c r="W13" s="79">
        <v>9</v>
      </c>
      <c r="X13" s="79">
        <v>0</v>
      </c>
      <c r="Y13" s="79">
        <v>0</v>
      </c>
      <c r="Z13" s="79">
        <v>21</v>
      </c>
      <c r="AA13" s="69">
        <v>4</v>
      </c>
      <c r="AB13" s="17">
        <v>0</v>
      </c>
      <c r="AC13" s="69"/>
      <c r="AD13" s="25"/>
      <c r="AE13" s="10">
        <f t="shared" si="32"/>
        <v>66</v>
      </c>
      <c r="AF13" s="108">
        <v>34</v>
      </c>
      <c r="AG13" s="108">
        <v>0</v>
      </c>
      <c r="AH13" s="108">
        <v>0</v>
      </c>
      <c r="AI13" s="108">
        <v>28</v>
      </c>
      <c r="AJ13" s="69">
        <v>4</v>
      </c>
      <c r="AK13" s="17">
        <v>0</v>
      </c>
      <c r="AL13" s="69"/>
      <c r="AM13" s="43" t="s">
        <v>20</v>
      </c>
      <c r="AN13" s="18"/>
      <c r="AO13" s="17"/>
      <c r="AP13" s="17"/>
      <c r="AQ13" s="17"/>
      <c r="AR13" s="17"/>
      <c r="AS13" s="69"/>
      <c r="AT13" s="17"/>
      <c r="AU13" s="69"/>
      <c r="AV13" s="17"/>
      <c r="AW13" s="18"/>
      <c r="AX13" s="17"/>
      <c r="AY13" s="17"/>
      <c r="AZ13" s="17"/>
      <c r="BA13" s="17"/>
      <c r="BB13" s="69"/>
      <c r="BC13" s="17"/>
      <c r="BD13" s="69"/>
      <c r="BE13" s="17"/>
      <c r="BF13" s="62"/>
      <c r="BG13" s="62"/>
    </row>
    <row r="14" spans="1:59" ht="12.6" customHeight="1" x14ac:dyDescent="0.25">
      <c r="A14" s="48" t="s">
        <v>127</v>
      </c>
      <c r="B14" s="49" t="s">
        <v>22</v>
      </c>
      <c r="C14" s="23">
        <f t="shared" si="28"/>
        <v>220</v>
      </c>
      <c r="D14" s="18">
        <f t="shared" si="29"/>
        <v>48</v>
      </c>
      <c r="E14" s="16">
        <v>39</v>
      </c>
      <c r="F14" s="16">
        <v>0</v>
      </c>
      <c r="G14" s="16">
        <v>0</v>
      </c>
      <c r="H14" s="16">
        <v>9</v>
      </c>
      <c r="I14" s="16">
        <v>0</v>
      </c>
      <c r="J14" s="16">
        <v>0</v>
      </c>
      <c r="K14" s="16"/>
      <c r="L14" s="16"/>
      <c r="M14" s="26">
        <f t="shared" si="30"/>
        <v>138</v>
      </c>
      <c r="N14" s="24">
        <v>117</v>
      </c>
      <c r="O14" s="24">
        <v>0</v>
      </c>
      <c r="P14" s="16">
        <v>0</v>
      </c>
      <c r="Q14" s="34">
        <v>21</v>
      </c>
      <c r="R14" s="69">
        <v>0</v>
      </c>
      <c r="S14" s="17">
        <v>0</v>
      </c>
      <c r="T14" s="69"/>
      <c r="U14" s="25"/>
      <c r="V14" s="10">
        <f t="shared" si="31"/>
        <v>34</v>
      </c>
      <c r="W14" s="120">
        <v>29</v>
      </c>
      <c r="X14" s="120">
        <v>0</v>
      </c>
      <c r="Y14" s="108">
        <v>0</v>
      </c>
      <c r="Z14" s="108">
        <v>5</v>
      </c>
      <c r="AA14" s="69">
        <v>0</v>
      </c>
      <c r="AB14" s="17">
        <v>0</v>
      </c>
      <c r="AC14" s="69"/>
      <c r="AD14" s="43" t="s">
        <v>20</v>
      </c>
      <c r="AE14" s="10">
        <f t="shared" si="32"/>
        <v>0</v>
      </c>
      <c r="AF14" s="108"/>
      <c r="AG14" s="108"/>
      <c r="AH14" s="108"/>
      <c r="AI14" s="108"/>
      <c r="AJ14" s="69"/>
      <c r="AK14" s="17"/>
      <c r="AL14" s="69"/>
      <c r="AM14" s="33"/>
      <c r="AN14" s="18"/>
      <c r="AO14" s="17"/>
      <c r="AP14" s="17"/>
      <c r="AQ14" s="17"/>
      <c r="AR14" s="17"/>
      <c r="AS14" s="69"/>
      <c r="AT14" s="17"/>
      <c r="AU14" s="69"/>
      <c r="AV14" s="17"/>
      <c r="AW14" s="18"/>
      <c r="AX14" s="17"/>
      <c r="AY14" s="17"/>
      <c r="AZ14" s="17"/>
      <c r="BA14" s="17"/>
      <c r="BB14" s="69"/>
      <c r="BC14" s="17"/>
      <c r="BD14" s="69"/>
      <c r="BE14" s="17"/>
      <c r="BF14" s="62"/>
      <c r="BG14" s="62"/>
    </row>
    <row r="15" spans="1:59" ht="13.5" customHeight="1" x14ac:dyDescent="0.25">
      <c r="A15" s="48" t="s">
        <v>128</v>
      </c>
      <c r="B15" s="49" t="s">
        <v>23</v>
      </c>
      <c r="C15" s="23">
        <v>170</v>
      </c>
      <c r="D15" s="18">
        <f t="shared" si="29"/>
        <v>34</v>
      </c>
      <c r="E15" s="16">
        <v>32</v>
      </c>
      <c r="F15" s="16">
        <v>0</v>
      </c>
      <c r="G15" s="16">
        <v>0</v>
      </c>
      <c r="H15" s="16">
        <v>1</v>
      </c>
      <c r="I15" s="16">
        <v>1</v>
      </c>
      <c r="J15" s="16">
        <v>0</v>
      </c>
      <c r="K15" s="16"/>
      <c r="L15" s="16"/>
      <c r="M15" s="26">
        <f t="shared" si="30"/>
        <v>46</v>
      </c>
      <c r="N15" s="24">
        <v>38</v>
      </c>
      <c r="O15" s="16">
        <v>0</v>
      </c>
      <c r="P15" s="16">
        <v>0</v>
      </c>
      <c r="Q15" s="17">
        <v>4</v>
      </c>
      <c r="R15" s="69">
        <v>4</v>
      </c>
      <c r="S15" s="17">
        <v>0</v>
      </c>
      <c r="T15" s="69"/>
      <c r="U15" s="25"/>
      <c r="V15" s="10">
        <f t="shared" si="31"/>
        <v>42</v>
      </c>
      <c r="W15" s="34">
        <v>28</v>
      </c>
      <c r="X15" s="17">
        <v>0</v>
      </c>
      <c r="Y15" s="17">
        <v>0</v>
      </c>
      <c r="Z15" s="17">
        <v>7</v>
      </c>
      <c r="AA15" s="69">
        <v>7</v>
      </c>
      <c r="AB15" s="17">
        <v>0</v>
      </c>
      <c r="AC15" s="69"/>
      <c r="AD15" s="25"/>
      <c r="AE15" s="10">
        <f t="shared" si="32"/>
        <v>48</v>
      </c>
      <c r="AF15" s="17">
        <v>34</v>
      </c>
      <c r="AG15" s="17">
        <v>0</v>
      </c>
      <c r="AH15" s="17">
        <v>0</v>
      </c>
      <c r="AI15" s="17">
        <v>8</v>
      </c>
      <c r="AJ15" s="69">
        <v>6</v>
      </c>
      <c r="AK15" s="17">
        <v>0</v>
      </c>
      <c r="AL15" s="69"/>
      <c r="AM15" s="43" t="s">
        <v>20</v>
      </c>
      <c r="AN15" s="18"/>
      <c r="AO15" s="17"/>
      <c r="AP15" s="17"/>
      <c r="AQ15" s="17"/>
      <c r="AR15" s="17"/>
      <c r="AS15" s="69"/>
      <c r="AT15" s="17"/>
      <c r="AU15" s="69"/>
      <c r="AV15" s="17"/>
      <c r="AW15" s="18"/>
      <c r="AX15" s="17"/>
      <c r="AY15" s="17"/>
      <c r="AZ15" s="17"/>
      <c r="BA15" s="17"/>
      <c r="BB15" s="69"/>
      <c r="BC15" s="17"/>
      <c r="BD15" s="69"/>
      <c r="BE15" s="17"/>
      <c r="BF15" s="62"/>
      <c r="BG15" s="62"/>
    </row>
    <row r="16" spans="1:59" ht="13.5" customHeight="1" x14ac:dyDescent="0.25">
      <c r="A16" s="48" t="s">
        <v>129</v>
      </c>
      <c r="B16" s="49" t="s">
        <v>24</v>
      </c>
      <c r="C16" s="23">
        <f t="shared" si="28"/>
        <v>226</v>
      </c>
      <c r="D16" s="18">
        <f t="shared" si="29"/>
        <v>34</v>
      </c>
      <c r="E16" s="16">
        <v>8</v>
      </c>
      <c r="F16" s="16">
        <v>0</v>
      </c>
      <c r="G16" s="16">
        <v>0</v>
      </c>
      <c r="H16" s="16">
        <v>26</v>
      </c>
      <c r="I16" s="16">
        <v>0</v>
      </c>
      <c r="J16" s="16">
        <v>0</v>
      </c>
      <c r="K16" s="16"/>
      <c r="L16" s="16"/>
      <c r="M16" s="26">
        <f t="shared" si="30"/>
        <v>50</v>
      </c>
      <c r="N16" s="16">
        <v>0</v>
      </c>
      <c r="O16" s="16">
        <v>0</v>
      </c>
      <c r="P16" s="16">
        <v>0</v>
      </c>
      <c r="Q16" s="17">
        <v>50</v>
      </c>
      <c r="R16" s="69">
        <v>0</v>
      </c>
      <c r="S16" s="17">
        <v>0</v>
      </c>
      <c r="T16" s="69"/>
      <c r="U16" s="33"/>
      <c r="V16" s="10">
        <f t="shared" si="31"/>
        <v>92</v>
      </c>
      <c r="W16" s="17">
        <v>46</v>
      </c>
      <c r="X16" s="17">
        <v>0</v>
      </c>
      <c r="Y16" s="17">
        <v>0</v>
      </c>
      <c r="Z16" s="17">
        <v>46</v>
      </c>
      <c r="AA16" s="69">
        <v>0</v>
      </c>
      <c r="AB16" s="17">
        <v>0</v>
      </c>
      <c r="AC16" s="69"/>
      <c r="AD16" s="25"/>
      <c r="AE16" s="10">
        <f t="shared" si="32"/>
        <v>50</v>
      </c>
      <c r="AF16" s="17">
        <v>0</v>
      </c>
      <c r="AG16" s="17">
        <v>0</v>
      </c>
      <c r="AH16" s="17">
        <v>0</v>
      </c>
      <c r="AI16" s="17">
        <v>50</v>
      </c>
      <c r="AJ16" s="69">
        <v>0</v>
      </c>
      <c r="AK16" s="17">
        <v>0</v>
      </c>
      <c r="AL16" s="69"/>
      <c r="AM16" s="43" t="s">
        <v>20</v>
      </c>
      <c r="AN16" s="18"/>
      <c r="AO16" s="17"/>
      <c r="AP16" s="17"/>
      <c r="AQ16" s="17"/>
      <c r="AR16" s="17"/>
      <c r="AS16" s="69"/>
      <c r="AT16" s="17"/>
      <c r="AU16" s="69"/>
      <c r="AV16" s="17"/>
      <c r="AW16" s="18"/>
      <c r="AX16" s="17"/>
      <c r="AY16" s="17"/>
      <c r="AZ16" s="17"/>
      <c r="BA16" s="17"/>
      <c r="BB16" s="69"/>
      <c r="BC16" s="17"/>
      <c r="BD16" s="69"/>
      <c r="BE16" s="17"/>
      <c r="BF16" s="62"/>
      <c r="BG16" s="62"/>
    </row>
    <row r="17" spans="1:59" ht="12.75" customHeight="1" x14ac:dyDescent="0.25">
      <c r="A17" s="48" t="s">
        <v>130</v>
      </c>
      <c r="B17" s="49" t="s">
        <v>25</v>
      </c>
      <c r="C17" s="23">
        <f t="shared" si="28"/>
        <v>80</v>
      </c>
      <c r="D17" s="18">
        <f t="shared" si="29"/>
        <v>36</v>
      </c>
      <c r="E17" s="24">
        <v>24</v>
      </c>
      <c r="F17" s="24">
        <v>0</v>
      </c>
      <c r="G17" s="24">
        <v>0</v>
      </c>
      <c r="H17" s="24">
        <v>12</v>
      </c>
      <c r="I17" s="24">
        <v>0</v>
      </c>
      <c r="J17" s="24">
        <v>0</v>
      </c>
      <c r="K17" s="24"/>
      <c r="L17" s="24"/>
      <c r="M17" s="26">
        <f t="shared" si="30"/>
        <v>44</v>
      </c>
      <c r="N17" s="16">
        <v>37</v>
      </c>
      <c r="O17" s="16">
        <v>0</v>
      </c>
      <c r="P17" s="16">
        <v>0</v>
      </c>
      <c r="Q17" s="17">
        <v>7</v>
      </c>
      <c r="R17" s="69">
        <v>0</v>
      </c>
      <c r="S17" s="17">
        <v>0</v>
      </c>
      <c r="T17" s="69"/>
      <c r="U17" s="43" t="s">
        <v>20</v>
      </c>
      <c r="V17" s="10">
        <f t="shared" si="31"/>
        <v>0</v>
      </c>
      <c r="W17" s="17"/>
      <c r="X17" s="17"/>
      <c r="Y17" s="17"/>
      <c r="Z17" s="79"/>
      <c r="AA17" s="69"/>
      <c r="AB17" s="17"/>
      <c r="AC17" s="69"/>
      <c r="AD17" s="79"/>
      <c r="AE17" s="10">
        <f t="shared" si="32"/>
        <v>0</v>
      </c>
      <c r="AF17" s="17"/>
      <c r="AG17" s="17"/>
      <c r="AH17" s="17"/>
      <c r="AI17" s="17"/>
      <c r="AJ17" s="69"/>
      <c r="AK17" s="17"/>
      <c r="AL17" s="69"/>
      <c r="AM17" s="72"/>
      <c r="AN17" s="18"/>
      <c r="AO17" s="17"/>
      <c r="AP17" s="17"/>
      <c r="AQ17" s="17"/>
      <c r="AR17" s="17"/>
      <c r="AS17" s="69"/>
      <c r="AT17" s="17"/>
      <c r="AU17" s="69"/>
      <c r="AV17" s="17"/>
      <c r="AW17" s="18"/>
      <c r="AX17" s="17"/>
      <c r="AY17" s="17"/>
      <c r="AZ17" s="17"/>
      <c r="BA17" s="17"/>
      <c r="BB17" s="69"/>
      <c r="BC17" s="17"/>
      <c r="BD17" s="69"/>
      <c r="BE17" s="17"/>
      <c r="BF17" s="62"/>
      <c r="BG17" s="62"/>
    </row>
    <row r="18" spans="1:59" ht="12.75" customHeight="1" x14ac:dyDescent="0.25">
      <c r="A18" s="48" t="s">
        <v>131</v>
      </c>
      <c r="B18" s="49" t="s">
        <v>120</v>
      </c>
      <c r="C18" s="23">
        <f t="shared" si="28"/>
        <v>36</v>
      </c>
      <c r="D18" s="18">
        <f t="shared" si="29"/>
        <v>36</v>
      </c>
      <c r="E18" s="16">
        <v>31</v>
      </c>
      <c r="F18" s="16">
        <v>0</v>
      </c>
      <c r="G18" s="16">
        <v>0</v>
      </c>
      <c r="H18" s="16">
        <v>5</v>
      </c>
      <c r="I18" s="16">
        <v>0</v>
      </c>
      <c r="J18" s="16">
        <v>0</v>
      </c>
      <c r="K18" s="16"/>
      <c r="L18" s="43" t="s">
        <v>20</v>
      </c>
      <c r="M18" s="26">
        <f t="shared" si="30"/>
        <v>0</v>
      </c>
      <c r="N18" s="16"/>
      <c r="O18" s="16"/>
      <c r="P18" s="16"/>
      <c r="Q18" s="79"/>
      <c r="R18" s="79"/>
      <c r="S18" s="79"/>
      <c r="T18" s="79"/>
      <c r="U18" s="33"/>
      <c r="V18" s="10">
        <f t="shared" si="31"/>
        <v>0</v>
      </c>
      <c r="W18" s="79"/>
      <c r="X18" s="79"/>
      <c r="Y18" s="79"/>
      <c r="Z18" s="79"/>
      <c r="AA18" s="79"/>
      <c r="AB18" s="79"/>
      <c r="AC18" s="79"/>
      <c r="AD18" s="79"/>
      <c r="AE18" s="10">
        <f t="shared" si="32"/>
        <v>0</v>
      </c>
      <c r="AF18" s="79"/>
      <c r="AG18" s="79"/>
      <c r="AH18" s="79"/>
      <c r="AI18" s="79"/>
      <c r="AJ18" s="79"/>
      <c r="AK18" s="79"/>
      <c r="AL18" s="79"/>
      <c r="AM18" s="34"/>
      <c r="AN18" s="18"/>
      <c r="AO18" s="79"/>
      <c r="AP18" s="79"/>
      <c r="AQ18" s="79"/>
      <c r="AR18" s="79"/>
      <c r="AS18" s="79"/>
      <c r="AT18" s="79"/>
      <c r="AU18" s="79"/>
      <c r="AV18" s="79"/>
      <c r="AW18" s="18"/>
      <c r="AX18" s="79"/>
      <c r="AY18" s="79"/>
      <c r="AZ18" s="79"/>
      <c r="BA18" s="79"/>
      <c r="BB18" s="79"/>
      <c r="BC18" s="79"/>
      <c r="BD18" s="79"/>
      <c r="BE18" s="79"/>
      <c r="BF18" s="62"/>
      <c r="BG18" s="62"/>
    </row>
    <row r="19" spans="1:59" ht="10.15" customHeight="1" x14ac:dyDescent="0.25">
      <c r="A19" s="48"/>
      <c r="B19" s="49"/>
      <c r="C19" s="23">
        <f t="shared" si="28"/>
        <v>0</v>
      </c>
      <c r="D19" s="18">
        <f t="shared" si="29"/>
        <v>0</v>
      </c>
      <c r="E19" s="16"/>
      <c r="F19" s="16"/>
      <c r="G19" s="16"/>
      <c r="H19" s="16"/>
      <c r="I19" s="16"/>
      <c r="J19" s="16"/>
      <c r="K19" s="16"/>
      <c r="L19" s="16"/>
      <c r="M19" s="26">
        <f t="shared" si="30"/>
        <v>0</v>
      </c>
      <c r="N19" s="16"/>
      <c r="O19" s="16"/>
      <c r="P19" s="16"/>
      <c r="Q19" s="17"/>
      <c r="R19" s="69"/>
      <c r="S19" s="17"/>
      <c r="T19" s="69"/>
      <c r="U19" s="33"/>
      <c r="V19" s="10">
        <f t="shared" si="31"/>
        <v>0</v>
      </c>
      <c r="W19" s="17"/>
      <c r="X19" s="17"/>
      <c r="Y19" s="17"/>
      <c r="Z19" s="17"/>
      <c r="AA19" s="69"/>
      <c r="AB19" s="17"/>
      <c r="AC19" s="69"/>
      <c r="AD19" s="25"/>
      <c r="AE19" s="10">
        <f t="shared" si="32"/>
        <v>0</v>
      </c>
      <c r="AF19" s="17"/>
      <c r="AG19" s="17"/>
      <c r="AH19" s="17"/>
      <c r="AI19" s="17"/>
      <c r="AJ19" s="69"/>
      <c r="AK19" s="17"/>
      <c r="AL19" s="69"/>
      <c r="AM19" s="34"/>
      <c r="AN19" s="18"/>
      <c r="AO19" s="17"/>
      <c r="AP19" s="17"/>
      <c r="AQ19" s="17"/>
      <c r="AR19" s="17"/>
      <c r="AS19" s="69"/>
      <c r="AT19" s="17"/>
      <c r="AU19" s="69"/>
      <c r="AV19" s="17"/>
      <c r="AW19" s="18"/>
      <c r="AX19" s="17"/>
      <c r="AY19" s="17"/>
      <c r="AZ19" s="17"/>
      <c r="BA19" s="17"/>
      <c r="BB19" s="69"/>
      <c r="BC19" s="17"/>
      <c r="BD19" s="69"/>
      <c r="BE19" s="17"/>
      <c r="BF19" s="62"/>
      <c r="BG19" s="62"/>
    </row>
    <row r="20" spans="1:59" ht="21" customHeight="1" x14ac:dyDescent="0.25">
      <c r="A20" s="48"/>
      <c r="B20" s="50" t="s">
        <v>26</v>
      </c>
      <c r="C20" s="24">
        <f>SUM(C21:C23)</f>
        <v>760</v>
      </c>
      <c r="D20" s="109">
        <f t="shared" ref="D20:J20" si="33">SUM(D21:D23)</f>
        <v>218</v>
      </c>
      <c r="E20" s="24">
        <f t="shared" si="33"/>
        <v>145</v>
      </c>
      <c r="F20" s="24">
        <f t="shared" si="33"/>
        <v>5</v>
      </c>
      <c r="G20" s="24">
        <f t="shared" si="33"/>
        <v>2</v>
      </c>
      <c r="H20" s="24">
        <f t="shared" si="33"/>
        <v>63</v>
      </c>
      <c r="I20" s="24">
        <f t="shared" si="33"/>
        <v>3</v>
      </c>
      <c r="J20" s="24">
        <f t="shared" si="33"/>
        <v>0</v>
      </c>
      <c r="K20" s="24"/>
      <c r="L20" s="20" t="s">
        <v>92</v>
      </c>
      <c r="M20" s="27">
        <f>SUM(M21:M23)</f>
        <v>304</v>
      </c>
      <c r="N20" s="110">
        <f t="shared" ref="N20:Q20" si="34">SUM(N21:N23)</f>
        <v>241</v>
      </c>
      <c r="O20" s="110">
        <f t="shared" si="34"/>
        <v>5</v>
      </c>
      <c r="P20" s="110">
        <f t="shared" si="34"/>
        <v>0</v>
      </c>
      <c r="Q20" s="110">
        <f t="shared" si="34"/>
        <v>53</v>
      </c>
      <c r="R20" s="13"/>
      <c r="S20" s="13"/>
      <c r="T20" s="13"/>
      <c r="U20" s="9" t="s">
        <v>100</v>
      </c>
      <c r="V20" s="14">
        <f>SUM(V21:V23)</f>
        <v>142</v>
      </c>
      <c r="W20" s="110">
        <f t="shared" ref="W20:Z20" si="35">SUM(W21:W23)</f>
        <v>109</v>
      </c>
      <c r="X20" s="110">
        <f t="shared" si="35"/>
        <v>0</v>
      </c>
      <c r="Y20" s="110">
        <f t="shared" si="35"/>
        <v>0</v>
      </c>
      <c r="Z20" s="110">
        <f t="shared" si="35"/>
        <v>30</v>
      </c>
      <c r="AA20" s="13"/>
      <c r="AB20" s="13"/>
      <c r="AC20" s="13"/>
      <c r="AD20" s="13" t="s">
        <v>78</v>
      </c>
      <c r="AE20" s="14">
        <f>SUM(AE21:AE23)</f>
        <v>96</v>
      </c>
      <c r="AF20" s="110">
        <f t="shared" ref="AF20:AI20" si="36">SUM(AF21:AF23)</f>
        <v>63</v>
      </c>
      <c r="AG20" s="110">
        <f t="shared" si="36"/>
        <v>0</v>
      </c>
      <c r="AH20" s="110">
        <f t="shared" si="36"/>
        <v>0</v>
      </c>
      <c r="AI20" s="110">
        <f t="shared" si="36"/>
        <v>28</v>
      </c>
      <c r="AJ20" s="13"/>
      <c r="AK20" s="13"/>
      <c r="AL20" s="13"/>
      <c r="AM20" s="35" t="s">
        <v>78</v>
      </c>
      <c r="AN20" s="14"/>
      <c r="AO20" s="13"/>
      <c r="AP20" s="13"/>
      <c r="AQ20" s="13"/>
      <c r="AR20" s="13"/>
      <c r="AS20" s="13"/>
      <c r="AT20" s="13"/>
      <c r="AU20" s="13"/>
      <c r="AV20" s="13"/>
      <c r="AW20" s="14"/>
      <c r="AX20" s="13"/>
      <c r="AY20" s="13"/>
      <c r="AZ20" s="13"/>
      <c r="BA20" s="13"/>
      <c r="BB20" s="13"/>
      <c r="BC20" s="13"/>
      <c r="BD20" s="13"/>
      <c r="BE20" s="13"/>
      <c r="BF20" s="62"/>
      <c r="BG20" s="62"/>
    </row>
    <row r="21" spans="1:59" ht="11.25" customHeight="1" x14ac:dyDescent="0.25">
      <c r="A21" s="48" t="s">
        <v>132</v>
      </c>
      <c r="B21" s="49" t="s">
        <v>27</v>
      </c>
      <c r="C21" s="24">
        <f>SUM(D21,M21,V21,AE21,AN21)</f>
        <v>340</v>
      </c>
      <c r="D21" s="18">
        <f>SUM(E21:K21)</f>
        <v>68</v>
      </c>
      <c r="E21" s="23">
        <v>30</v>
      </c>
      <c r="F21" s="23">
        <v>0</v>
      </c>
      <c r="G21" s="23">
        <v>0</v>
      </c>
      <c r="H21" s="24">
        <v>35</v>
      </c>
      <c r="I21" s="24">
        <v>3</v>
      </c>
      <c r="J21" s="24">
        <v>0</v>
      </c>
      <c r="K21" s="24"/>
      <c r="L21" s="62"/>
      <c r="M21" s="26">
        <f>SUM(N21:T21)</f>
        <v>94</v>
      </c>
      <c r="N21" s="24">
        <v>61</v>
      </c>
      <c r="O21" s="24">
        <v>0</v>
      </c>
      <c r="P21" s="24">
        <v>0</v>
      </c>
      <c r="Q21" s="24">
        <v>28</v>
      </c>
      <c r="R21" s="23">
        <v>5</v>
      </c>
      <c r="S21" s="17">
        <v>0</v>
      </c>
      <c r="T21" s="69"/>
      <c r="U21" s="46" t="s">
        <v>20</v>
      </c>
      <c r="V21" s="18">
        <f>SUM(W21:AC21)</f>
        <v>82</v>
      </c>
      <c r="W21" s="17">
        <v>55</v>
      </c>
      <c r="X21" s="17">
        <v>0</v>
      </c>
      <c r="Y21" s="17">
        <v>0</v>
      </c>
      <c r="Z21" s="79">
        <v>24</v>
      </c>
      <c r="AA21" s="69">
        <v>3</v>
      </c>
      <c r="AB21" s="17">
        <v>0</v>
      </c>
      <c r="AC21" s="69"/>
      <c r="AD21" s="25"/>
      <c r="AE21" s="18">
        <f>SUM(AF21:AL21)</f>
        <v>96</v>
      </c>
      <c r="AF21" s="17">
        <v>63</v>
      </c>
      <c r="AG21" s="17">
        <v>0</v>
      </c>
      <c r="AH21" s="17">
        <v>0</v>
      </c>
      <c r="AI21" s="17">
        <v>28</v>
      </c>
      <c r="AJ21" s="69">
        <v>5</v>
      </c>
      <c r="AK21" s="17">
        <v>0</v>
      </c>
      <c r="AL21" s="79"/>
      <c r="AM21" s="82" t="s">
        <v>18</v>
      </c>
      <c r="AN21" s="18"/>
      <c r="AO21" s="17"/>
      <c r="AP21" s="17"/>
      <c r="AQ21" s="17"/>
      <c r="AR21" s="17"/>
      <c r="AS21" s="69"/>
      <c r="AT21" s="17"/>
      <c r="AU21" s="69"/>
      <c r="AV21" s="17"/>
      <c r="AW21" s="18"/>
      <c r="AX21" s="17"/>
      <c r="AY21" s="17"/>
      <c r="AZ21" s="17"/>
      <c r="BA21" s="17"/>
      <c r="BB21" s="69"/>
      <c r="BC21" s="17"/>
      <c r="BD21" s="69"/>
      <c r="BE21" s="17"/>
      <c r="BF21" s="62"/>
      <c r="BG21" s="62"/>
    </row>
    <row r="22" spans="1:59" ht="13.5" customHeight="1" x14ac:dyDescent="0.25">
      <c r="A22" s="48" t="s">
        <v>133</v>
      </c>
      <c r="B22" s="51" t="s">
        <v>28</v>
      </c>
      <c r="C22" s="24">
        <f t="shared" ref="C22:C23" si="37">SUM(D22,M22,V22,AE22,AN22)</f>
        <v>160</v>
      </c>
      <c r="D22" s="18">
        <f t="shared" ref="D22:D23" si="38">SUM(E22:K22)</f>
        <v>34</v>
      </c>
      <c r="E22" s="24">
        <v>19</v>
      </c>
      <c r="F22" s="24">
        <v>2</v>
      </c>
      <c r="G22" s="24">
        <v>2</v>
      </c>
      <c r="H22" s="24">
        <v>11</v>
      </c>
      <c r="I22" s="24">
        <v>0</v>
      </c>
      <c r="J22" s="24">
        <v>0</v>
      </c>
      <c r="K22" s="24"/>
      <c r="M22" s="26">
        <f t="shared" ref="M22:M23" si="39">SUM(N22:T22)</f>
        <v>66</v>
      </c>
      <c r="N22" s="16">
        <v>58</v>
      </c>
      <c r="O22" s="16">
        <v>0</v>
      </c>
      <c r="P22" s="16">
        <v>0</v>
      </c>
      <c r="Q22" s="16">
        <v>8</v>
      </c>
      <c r="R22" s="69">
        <v>0</v>
      </c>
      <c r="S22" s="17">
        <v>0</v>
      </c>
      <c r="T22" s="69"/>
      <c r="U22" s="34"/>
      <c r="V22" s="18">
        <f t="shared" ref="V22:V23" si="40">SUM(W22:AC22)</f>
        <v>60</v>
      </c>
      <c r="W22" s="17">
        <v>54</v>
      </c>
      <c r="X22" s="17">
        <v>0</v>
      </c>
      <c r="Y22" s="17">
        <v>0</v>
      </c>
      <c r="Z22" s="79">
        <v>6</v>
      </c>
      <c r="AA22" s="69">
        <v>0</v>
      </c>
      <c r="AB22" s="17">
        <v>0</v>
      </c>
      <c r="AC22" s="34"/>
      <c r="AD22" s="43" t="s">
        <v>20</v>
      </c>
      <c r="AE22" s="18">
        <f t="shared" ref="AE22:AE23" si="41">SUM(AF22:AL22)</f>
        <v>0</v>
      </c>
      <c r="AF22" s="17"/>
      <c r="AG22" s="17"/>
      <c r="AH22" s="17"/>
      <c r="AI22" s="17"/>
      <c r="AJ22" s="69"/>
      <c r="AK22" s="17"/>
      <c r="AL22" s="69"/>
      <c r="AM22" s="33"/>
      <c r="AN22" s="18"/>
      <c r="AO22" s="17"/>
      <c r="AP22" s="17"/>
      <c r="AQ22" s="17"/>
      <c r="AR22" s="17"/>
      <c r="AS22" s="69"/>
      <c r="AT22" s="17"/>
      <c r="AU22" s="69"/>
      <c r="AV22" s="17"/>
      <c r="AW22" s="18"/>
      <c r="AX22" s="17"/>
      <c r="AY22" s="17"/>
      <c r="AZ22" s="17"/>
      <c r="BA22" s="17"/>
      <c r="BB22" s="69"/>
      <c r="BC22" s="17"/>
      <c r="BD22" s="69"/>
      <c r="BE22" s="17"/>
      <c r="BF22" s="62"/>
      <c r="BG22" s="62"/>
    </row>
    <row r="23" spans="1:59" ht="11.25" customHeight="1" x14ac:dyDescent="0.25">
      <c r="A23" s="48" t="s">
        <v>134</v>
      </c>
      <c r="B23" s="51" t="s">
        <v>29</v>
      </c>
      <c r="C23" s="24">
        <f t="shared" si="37"/>
        <v>260</v>
      </c>
      <c r="D23" s="18">
        <f t="shared" si="38"/>
        <v>116</v>
      </c>
      <c r="E23" s="16">
        <v>96</v>
      </c>
      <c r="F23" s="16">
        <v>3</v>
      </c>
      <c r="G23" s="16">
        <v>0</v>
      </c>
      <c r="H23" s="16">
        <v>17</v>
      </c>
      <c r="I23" s="16">
        <v>0</v>
      </c>
      <c r="J23" s="16">
        <v>0</v>
      </c>
      <c r="K23" s="16"/>
      <c r="L23" s="46" t="s">
        <v>20</v>
      </c>
      <c r="M23" s="26">
        <f t="shared" si="39"/>
        <v>144</v>
      </c>
      <c r="N23" s="16">
        <v>122</v>
      </c>
      <c r="O23" s="16">
        <v>5</v>
      </c>
      <c r="P23" s="16">
        <v>0</v>
      </c>
      <c r="Q23" s="17">
        <v>17</v>
      </c>
      <c r="R23" s="69">
        <v>0</v>
      </c>
      <c r="S23" s="17">
        <v>0</v>
      </c>
      <c r="T23" s="34"/>
      <c r="U23" s="82" t="s">
        <v>18</v>
      </c>
      <c r="V23" s="18">
        <f t="shared" si="40"/>
        <v>0</v>
      </c>
      <c r="W23" s="17"/>
      <c r="X23" s="17"/>
      <c r="Y23" s="17"/>
      <c r="Z23" s="17"/>
      <c r="AA23" s="69"/>
      <c r="AB23" s="17"/>
      <c r="AC23" s="69"/>
      <c r="AE23" s="18">
        <f t="shared" si="41"/>
        <v>0</v>
      </c>
      <c r="AF23" s="17"/>
      <c r="AG23" s="17"/>
      <c r="AH23" s="17"/>
      <c r="AI23" s="17"/>
      <c r="AJ23" s="69"/>
      <c r="AK23" s="17"/>
      <c r="AL23" s="69"/>
      <c r="AM23" s="34"/>
      <c r="AN23" s="18"/>
      <c r="AO23" s="17"/>
      <c r="AP23" s="17"/>
      <c r="AQ23" s="17"/>
      <c r="AR23" s="17"/>
      <c r="AS23" s="69"/>
      <c r="AT23" s="17"/>
      <c r="AU23" s="69"/>
      <c r="AV23" s="17"/>
      <c r="AW23" s="18"/>
      <c r="AX23" s="17"/>
      <c r="AY23" s="17"/>
      <c r="AZ23" s="17"/>
      <c r="BA23" s="17"/>
      <c r="BB23" s="69"/>
      <c r="BC23" s="17"/>
      <c r="BD23" s="69"/>
      <c r="BE23" s="17"/>
      <c r="BF23" s="62"/>
      <c r="BG23" s="62"/>
    </row>
    <row r="24" spans="1:59" ht="9.75" customHeight="1" x14ac:dyDescent="0.25">
      <c r="A24" s="34"/>
      <c r="B24" s="31" t="s">
        <v>30</v>
      </c>
      <c r="C24" s="47">
        <f>SUM(C9,C20)</f>
        <v>2088</v>
      </c>
      <c r="D24" s="111">
        <f t="shared" ref="D24:AL24" si="42">SUM(D9,D20)</f>
        <v>554</v>
      </c>
      <c r="E24" s="105">
        <f t="shared" si="42"/>
        <v>368</v>
      </c>
      <c r="F24" s="105">
        <f t="shared" si="42"/>
        <v>5</v>
      </c>
      <c r="G24" s="105">
        <f t="shared" si="42"/>
        <v>2</v>
      </c>
      <c r="H24" s="105">
        <f t="shared" si="42"/>
        <v>162</v>
      </c>
      <c r="I24" s="105">
        <f t="shared" si="42"/>
        <v>17</v>
      </c>
      <c r="J24" s="105">
        <f t="shared" si="42"/>
        <v>0</v>
      </c>
      <c r="K24" s="105">
        <f t="shared" si="42"/>
        <v>0</v>
      </c>
      <c r="L24" s="105">
        <f t="shared" si="42"/>
        <v>0</v>
      </c>
      <c r="M24" s="111">
        <f t="shared" si="42"/>
        <v>818</v>
      </c>
      <c r="N24" s="105">
        <f t="shared" si="42"/>
        <v>572</v>
      </c>
      <c r="O24" s="105">
        <f t="shared" si="42"/>
        <v>5</v>
      </c>
      <c r="P24" s="105">
        <f t="shared" si="42"/>
        <v>0</v>
      </c>
      <c r="Q24" s="105">
        <f t="shared" si="42"/>
        <v>217</v>
      </c>
      <c r="R24" s="105">
        <f t="shared" si="42"/>
        <v>19</v>
      </c>
      <c r="S24" s="105">
        <f t="shared" si="42"/>
        <v>0</v>
      </c>
      <c r="T24" s="105">
        <f t="shared" si="42"/>
        <v>0</v>
      </c>
      <c r="U24" s="105">
        <f t="shared" si="42"/>
        <v>0</v>
      </c>
      <c r="V24" s="111">
        <f t="shared" si="42"/>
        <v>378</v>
      </c>
      <c r="W24" s="105">
        <f t="shared" si="42"/>
        <v>242</v>
      </c>
      <c r="X24" s="105">
        <f t="shared" si="42"/>
        <v>0</v>
      </c>
      <c r="Y24" s="105">
        <f t="shared" si="42"/>
        <v>0</v>
      </c>
      <c r="Z24" s="105">
        <f t="shared" si="42"/>
        <v>119</v>
      </c>
      <c r="AA24" s="105">
        <f t="shared" si="42"/>
        <v>14</v>
      </c>
      <c r="AB24" s="105">
        <f t="shared" si="42"/>
        <v>0</v>
      </c>
      <c r="AC24" s="105">
        <f t="shared" si="42"/>
        <v>0</v>
      </c>
      <c r="AD24" s="105">
        <f t="shared" si="42"/>
        <v>0</v>
      </c>
      <c r="AE24" s="111">
        <f t="shared" si="42"/>
        <v>338</v>
      </c>
      <c r="AF24" s="105">
        <f t="shared" si="42"/>
        <v>176</v>
      </c>
      <c r="AG24" s="105">
        <f t="shared" si="42"/>
        <v>0</v>
      </c>
      <c r="AH24" s="105">
        <f t="shared" si="42"/>
        <v>0</v>
      </c>
      <c r="AI24" s="105">
        <f t="shared" si="42"/>
        <v>138</v>
      </c>
      <c r="AJ24" s="105">
        <f t="shared" si="42"/>
        <v>19</v>
      </c>
      <c r="AK24" s="105">
        <f t="shared" si="42"/>
        <v>0</v>
      </c>
      <c r="AL24" s="105">
        <f t="shared" si="42"/>
        <v>0</v>
      </c>
      <c r="AM24" s="38"/>
      <c r="AN24" s="26"/>
      <c r="AO24" s="69"/>
      <c r="AP24" s="69"/>
      <c r="AQ24" s="69"/>
      <c r="AR24" s="69"/>
      <c r="AS24" s="69"/>
      <c r="AT24" s="69"/>
      <c r="AU24" s="69"/>
      <c r="AV24" s="69"/>
      <c r="AW24" s="26"/>
      <c r="AX24" s="69"/>
      <c r="AY24" s="69"/>
      <c r="AZ24" s="69"/>
      <c r="BA24" s="69"/>
      <c r="BB24" s="69"/>
      <c r="BC24" s="69"/>
      <c r="BD24" s="69"/>
      <c r="BE24" s="69"/>
      <c r="BF24" s="102">
        <v>2052</v>
      </c>
      <c r="BG24" s="62"/>
    </row>
    <row r="25" spans="1:59" ht="19.5" customHeight="1" x14ac:dyDescent="0.25">
      <c r="A25" s="31" t="s">
        <v>31</v>
      </c>
      <c r="B25" s="52" t="s">
        <v>32</v>
      </c>
      <c r="C25" s="61"/>
      <c r="D25" s="29"/>
      <c r="E25" s="47"/>
      <c r="F25" s="47"/>
      <c r="G25" s="47"/>
      <c r="H25" s="47"/>
      <c r="I25" s="47"/>
      <c r="J25" s="47"/>
      <c r="K25" s="47"/>
      <c r="L25" s="47"/>
      <c r="M25" s="29"/>
      <c r="N25" s="47"/>
      <c r="O25" s="47"/>
      <c r="P25" s="31"/>
      <c r="Q25" s="31"/>
      <c r="R25" s="31"/>
      <c r="S25" s="31"/>
      <c r="T25" s="31"/>
      <c r="U25" s="31"/>
      <c r="V25" s="29"/>
      <c r="W25" s="31"/>
      <c r="X25" s="31"/>
      <c r="Y25" s="31"/>
      <c r="Z25" s="31"/>
      <c r="AA25" s="31"/>
      <c r="AB25" s="31"/>
      <c r="AC25" s="31"/>
      <c r="AD25" s="31"/>
      <c r="AE25" s="29"/>
      <c r="AF25" s="31"/>
      <c r="AG25" s="31"/>
      <c r="AH25" s="31"/>
      <c r="AI25" s="31"/>
      <c r="AJ25" s="31"/>
      <c r="AK25" s="31"/>
      <c r="AL25" s="31"/>
      <c r="AM25" s="31"/>
      <c r="AN25" s="29"/>
      <c r="AO25" s="31"/>
      <c r="AP25" s="31"/>
      <c r="AQ25" s="31"/>
      <c r="AR25" s="31"/>
      <c r="AS25" s="31"/>
      <c r="AT25" s="31"/>
      <c r="AU25" s="31"/>
      <c r="AV25" s="31"/>
      <c r="AW25" s="29"/>
      <c r="AX25" s="31"/>
      <c r="AY25" s="31"/>
      <c r="AZ25" s="31"/>
      <c r="BA25" s="31"/>
      <c r="BB25" s="31"/>
      <c r="BC25" s="31"/>
      <c r="BD25" s="31"/>
      <c r="BE25" s="34"/>
      <c r="BF25" s="98"/>
      <c r="BG25" s="98"/>
    </row>
    <row r="26" spans="1:59" ht="21" customHeight="1" x14ac:dyDescent="0.25">
      <c r="A26" s="52" t="s">
        <v>33</v>
      </c>
      <c r="B26" s="52" t="s">
        <v>96</v>
      </c>
      <c r="C26" s="20">
        <f t="shared" ref="C26:H26" si="43">SUM(C27:C32)</f>
        <v>250</v>
      </c>
      <c r="D26" s="112">
        <f t="shared" si="43"/>
        <v>58</v>
      </c>
      <c r="E26" s="20">
        <f t="shared" si="43"/>
        <v>22</v>
      </c>
      <c r="F26" s="20">
        <f t="shared" si="43"/>
        <v>4</v>
      </c>
      <c r="G26" s="20">
        <f t="shared" si="43"/>
        <v>4</v>
      </c>
      <c r="H26" s="20">
        <f t="shared" si="43"/>
        <v>28</v>
      </c>
      <c r="I26" s="106"/>
      <c r="J26" s="106"/>
      <c r="K26" s="106"/>
      <c r="L26" s="106" t="s">
        <v>92</v>
      </c>
      <c r="M26" s="27">
        <f>SUM(M27:M32)</f>
        <v>10</v>
      </c>
      <c r="N26" s="110">
        <f>SUM(N27:N32)</f>
        <v>4</v>
      </c>
      <c r="O26" s="110">
        <f>SUM(O27:O32)</f>
        <v>0</v>
      </c>
      <c r="P26" s="110">
        <f>SUM(P27:P32)</f>
        <v>0</v>
      </c>
      <c r="Q26" s="110">
        <f>SUM(Q27:Q32)</f>
        <v>6</v>
      </c>
      <c r="R26" s="35"/>
      <c r="S26" s="35"/>
      <c r="T26" s="35"/>
      <c r="U26" s="35" t="s">
        <v>77</v>
      </c>
      <c r="V26" s="27">
        <f>SUM(V27:V32)</f>
        <v>70</v>
      </c>
      <c r="W26" s="110">
        <f>SUM(W27:W32)</f>
        <v>28</v>
      </c>
      <c r="X26" s="110">
        <f>SUM(X27:X32)</f>
        <v>0</v>
      </c>
      <c r="Y26" s="110">
        <f>SUM(Y27:Y32)</f>
        <v>6</v>
      </c>
      <c r="Z26" s="110">
        <f>SUM(Z27:Z32)</f>
        <v>36</v>
      </c>
      <c r="AA26" s="35"/>
      <c r="AB26" s="35"/>
      <c r="AC26" s="35"/>
      <c r="AD26" s="35" t="s">
        <v>75</v>
      </c>
      <c r="AE26" s="27">
        <f>SUM(AE27:AE32)</f>
        <v>76</v>
      </c>
      <c r="AF26" s="110">
        <f>SUM(AF27:AF32)</f>
        <v>12</v>
      </c>
      <c r="AG26" s="110">
        <f>SUM(AG27:AG32)</f>
        <v>0</v>
      </c>
      <c r="AH26" s="110">
        <f>SUM(AH27:AH32)</f>
        <v>0</v>
      </c>
      <c r="AI26" s="110">
        <f>SUM(AI27:AI32)</f>
        <v>64</v>
      </c>
      <c r="AJ26" s="35"/>
      <c r="AK26" s="35"/>
      <c r="AL26" s="35"/>
      <c r="AM26" s="35" t="s">
        <v>92</v>
      </c>
      <c r="AN26" s="14"/>
      <c r="AO26" s="13"/>
      <c r="AP26" s="13"/>
      <c r="AQ26" s="13"/>
      <c r="AR26" s="13"/>
      <c r="AS26" s="13"/>
      <c r="AT26" s="13"/>
      <c r="AU26" s="13"/>
      <c r="AV26" s="13"/>
      <c r="AW26" s="14"/>
      <c r="AX26" s="35"/>
      <c r="AY26" s="35"/>
      <c r="AZ26" s="35"/>
      <c r="BA26" s="35"/>
      <c r="BB26" s="35"/>
      <c r="BC26" s="35"/>
      <c r="BD26" s="35"/>
      <c r="BE26" s="35"/>
      <c r="BF26" s="110">
        <f>SUM(BF27:BF32)</f>
        <v>180</v>
      </c>
      <c r="BG26" s="110">
        <f>SUM(BG27:BG32)</f>
        <v>34</v>
      </c>
    </row>
    <row r="27" spans="1:59" ht="12.75" customHeight="1" x14ac:dyDescent="0.25">
      <c r="A27" s="34" t="s">
        <v>34</v>
      </c>
      <c r="B27" s="53" t="s">
        <v>35</v>
      </c>
      <c r="C27" s="30">
        <f>SUM(D27,M27,V27,AE27,AN27,AW27)</f>
        <v>36</v>
      </c>
      <c r="D27" s="26">
        <f>SUM(E27:K27)</f>
        <v>0</v>
      </c>
      <c r="E27" s="16"/>
      <c r="F27" s="16"/>
      <c r="G27" s="16"/>
      <c r="H27" s="16"/>
      <c r="I27" s="16"/>
      <c r="J27" s="16"/>
      <c r="K27" s="16"/>
      <c r="L27" s="16"/>
      <c r="M27" s="26">
        <f>SUM(N27:T27)</f>
        <v>0</v>
      </c>
      <c r="N27" s="17"/>
      <c r="O27" s="17"/>
      <c r="P27" s="17"/>
      <c r="Q27" s="17"/>
      <c r="R27" s="69"/>
      <c r="S27" s="17"/>
      <c r="T27" s="69"/>
      <c r="U27" s="33"/>
      <c r="V27" s="26">
        <f>SUM(W27:AC27)</f>
        <v>36</v>
      </c>
      <c r="W27" s="79">
        <v>12</v>
      </c>
      <c r="X27" s="79"/>
      <c r="Y27" s="79">
        <v>2</v>
      </c>
      <c r="Z27" s="79">
        <v>22</v>
      </c>
      <c r="AA27" s="35"/>
      <c r="AB27" s="35"/>
      <c r="AC27" s="35"/>
      <c r="AD27" s="86" t="s">
        <v>20</v>
      </c>
      <c r="AE27" s="26">
        <f>SUM(AF27:AL27)</f>
        <v>0</v>
      </c>
      <c r="AF27" s="17"/>
      <c r="AG27" s="17"/>
      <c r="AH27" s="17"/>
      <c r="AI27" s="17"/>
      <c r="AJ27" s="69"/>
      <c r="AK27" s="17"/>
      <c r="AL27" s="69"/>
      <c r="AM27" s="34"/>
      <c r="AN27" s="18"/>
      <c r="AO27" s="17"/>
      <c r="AP27" s="17"/>
      <c r="AQ27" s="17"/>
      <c r="AR27" s="17"/>
      <c r="AS27" s="69"/>
      <c r="AT27" s="17"/>
      <c r="AU27" s="69"/>
      <c r="AV27" s="17"/>
      <c r="AW27" s="18"/>
      <c r="AX27" s="34"/>
      <c r="AY27" s="34"/>
      <c r="AZ27" s="34"/>
      <c r="BA27" s="34"/>
      <c r="BB27" s="34"/>
      <c r="BC27" s="34"/>
      <c r="BD27" s="34"/>
      <c r="BE27" s="34"/>
      <c r="BF27" s="34">
        <v>36</v>
      </c>
      <c r="BG27" s="30"/>
    </row>
    <row r="28" spans="1:59" ht="10.5" customHeight="1" x14ac:dyDescent="0.25">
      <c r="A28" s="34" t="s">
        <v>37</v>
      </c>
      <c r="B28" s="53" t="s">
        <v>38</v>
      </c>
      <c r="C28" s="30">
        <f t="shared" ref="C28:C32" si="44">SUM(D28,M28,V28,AE28,AN28,AW28)</f>
        <v>36</v>
      </c>
      <c r="D28" s="26">
        <f t="shared" ref="D28:D32" si="45">SUM(E28:K28)</f>
        <v>36</v>
      </c>
      <c r="E28" s="16">
        <v>14</v>
      </c>
      <c r="F28" s="16">
        <v>2</v>
      </c>
      <c r="G28" s="16">
        <v>2</v>
      </c>
      <c r="H28" s="16">
        <v>18</v>
      </c>
      <c r="I28" s="16"/>
      <c r="J28" s="16"/>
      <c r="K28" s="16"/>
      <c r="L28" s="85" t="s">
        <v>20</v>
      </c>
      <c r="M28" s="26">
        <f t="shared" ref="M28:M32" si="46">SUM(N28:T28)</f>
        <v>0</v>
      </c>
      <c r="N28" s="21"/>
      <c r="O28" s="21"/>
      <c r="P28" s="21"/>
      <c r="Q28" s="21"/>
      <c r="R28" s="21"/>
      <c r="S28" s="21"/>
      <c r="T28" s="21"/>
      <c r="U28" s="37"/>
      <c r="V28" s="26">
        <f t="shared" ref="V28:V32" si="47">SUM(W28:AC28)</f>
        <v>0</v>
      </c>
      <c r="W28" s="21"/>
      <c r="X28" s="21"/>
      <c r="Y28" s="21"/>
      <c r="Z28" s="21"/>
      <c r="AA28" s="35"/>
      <c r="AB28" s="35"/>
      <c r="AC28" s="35"/>
      <c r="AD28" s="21"/>
      <c r="AE28" s="26">
        <f t="shared" ref="AE28:AE32" si="48">SUM(AF28:AL28)</f>
        <v>0</v>
      </c>
      <c r="AF28" s="17"/>
      <c r="AG28" s="17"/>
      <c r="AH28" s="17"/>
      <c r="AI28" s="17"/>
      <c r="AJ28" s="69"/>
      <c r="AK28" s="17"/>
      <c r="AL28" s="69"/>
      <c r="AM28" s="17"/>
      <c r="AN28" s="18"/>
      <c r="AO28" s="17"/>
      <c r="AP28" s="17"/>
      <c r="AQ28" s="17"/>
      <c r="AR28" s="17"/>
      <c r="AS28" s="69"/>
      <c r="AT28" s="17"/>
      <c r="AU28" s="69"/>
      <c r="AV28" s="17"/>
      <c r="AW28" s="18"/>
      <c r="AX28" s="34"/>
      <c r="AY28" s="34"/>
      <c r="AZ28" s="34"/>
      <c r="BA28" s="34"/>
      <c r="BB28" s="34"/>
      <c r="BC28" s="34"/>
      <c r="BD28" s="34"/>
      <c r="BE28" s="34"/>
      <c r="BF28" s="34">
        <v>36</v>
      </c>
      <c r="BG28" s="30"/>
    </row>
    <row r="29" spans="1:59" ht="10.5" customHeight="1" x14ac:dyDescent="0.25">
      <c r="A29" s="34" t="s">
        <v>39</v>
      </c>
      <c r="B29" s="51" t="s">
        <v>40</v>
      </c>
      <c r="C29" s="30">
        <f t="shared" si="44"/>
        <v>32</v>
      </c>
      <c r="D29" s="26">
        <f t="shared" si="45"/>
        <v>22</v>
      </c>
      <c r="E29" s="79">
        <v>8</v>
      </c>
      <c r="F29" s="79">
        <v>2</v>
      </c>
      <c r="G29" s="79">
        <v>2</v>
      </c>
      <c r="H29" s="79">
        <v>10</v>
      </c>
      <c r="I29" s="16"/>
      <c r="J29" s="16"/>
      <c r="K29" s="16"/>
      <c r="M29" s="26">
        <f t="shared" si="46"/>
        <v>10</v>
      </c>
      <c r="N29" s="16">
        <v>4</v>
      </c>
      <c r="O29" s="16"/>
      <c r="P29" s="16"/>
      <c r="Q29" s="16">
        <v>6</v>
      </c>
      <c r="R29" s="69"/>
      <c r="S29" s="17"/>
      <c r="T29" s="69"/>
      <c r="U29" s="85" t="s">
        <v>20</v>
      </c>
      <c r="V29" s="26">
        <f t="shared" si="47"/>
        <v>0</v>
      </c>
      <c r="W29" s="21"/>
      <c r="X29" s="21"/>
      <c r="Y29" s="21"/>
      <c r="Z29" s="21"/>
      <c r="AA29" s="21"/>
      <c r="AB29" s="21"/>
      <c r="AC29" s="21"/>
      <c r="AD29" s="21"/>
      <c r="AE29" s="26">
        <f t="shared" si="48"/>
        <v>0</v>
      </c>
      <c r="AF29" s="17"/>
      <c r="AG29" s="17"/>
      <c r="AH29" s="17"/>
      <c r="AI29" s="17"/>
      <c r="AJ29" s="69"/>
      <c r="AK29" s="17"/>
      <c r="AL29" s="69"/>
      <c r="AM29" s="17"/>
      <c r="AN29" s="18"/>
      <c r="AO29" s="17"/>
      <c r="AP29" s="17"/>
      <c r="AQ29" s="17"/>
      <c r="AR29" s="17"/>
      <c r="AS29" s="69"/>
      <c r="AT29" s="17"/>
      <c r="AU29" s="69"/>
      <c r="AV29" s="17"/>
      <c r="AW29" s="18"/>
      <c r="AX29" s="34"/>
      <c r="AY29" s="34"/>
      <c r="AZ29" s="34"/>
      <c r="BA29" s="34"/>
      <c r="BB29" s="34"/>
      <c r="BC29" s="34"/>
      <c r="BD29" s="34"/>
      <c r="BE29" s="34"/>
      <c r="BF29" s="34">
        <v>32</v>
      </c>
      <c r="BG29" s="30"/>
    </row>
    <row r="30" spans="1:59" ht="19.5" customHeight="1" x14ac:dyDescent="0.25">
      <c r="A30" s="34" t="s">
        <v>41</v>
      </c>
      <c r="B30" s="54" t="s">
        <v>42</v>
      </c>
      <c r="C30" s="30">
        <f t="shared" si="44"/>
        <v>70</v>
      </c>
      <c r="D30" s="26">
        <f t="shared" si="45"/>
        <v>0</v>
      </c>
      <c r="E30" s="16"/>
      <c r="F30" s="16"/>
      <c r="G30" s="16"/>
      <c r="H30" s="16"/>
      <c r="I30" s="16"/>
      <c r="J30" s="16"/>
      <c r="K30" s="16"/>
      <c r="L30" s="19"/>
      <c r="M30" s="26">
        <f t="shared" si="46"/>
        <v>0</v>
      </c>
      <c r="N30" s="17"/>
      <c r="O30" s="17"/>
      <c r="P30" s="17"/>
      <c r="Q30" s="17"/>
      <c r="R30" s="69"/>
      <c r="S30" s="17"/>
      <c r="T30" s="69"/>
      <c r="U30" s="36"/>
      <c r="V30" s="26">
        <f t="shared" si="47"/>
        <v>34</v>
      </c>
      <c r="W30" s="69">
        <v>16</v>
      </c>
      <c r="X30" s="69"/>
      <c r="Y30" s="69">
        <v>4</v>
      </c>
      <c r="Z30" s="69">
        <v>14</v>
      </c>
      <c r="AA30" s="21"/>
      <c r="AB30" s="21"/>
      <c r="AC30" s="21"/>
      <c r="AE30" s="26">
        <f t="shared" si="48"/>
        <v>36</v>
      </c>
      <c r="AF30" s="17"/>
      <c r="AG30" s="17"/>
      <c r="AH30" s="17"/>
      <c r="AI30" s="17">
        <v>36</v>
      </c>
      <c r="AJ30" s="69"/>
      <c r="AK30" s="17"/>
      <c r="AL30" s="69"/>
      <c r="AM30" s="86" t="s">
        <v>20</v>
      </c>
      <c r="AN30" s="18"/>
      <c r="AO30" s="17"/>
      <c r="AP30" s="17"/>
      <c r="AQ30" s="17"/>
      <c r="AR30" s="101"/>
      <c r="AS30" s="69"/>
      <c r="AT30" s="17"/>
      <c r="AU30" s="69"/>
      <c r="AV30" s="17"/>
      <c r="AW30" s="18"/>
      <c r="AX30" s="34"/>
      <c r="AY30" s="34"/>
      <c r="AZ30" s="34"/>
      <c r="BA30" s="34"/>
      <c r="BB30" s="34"/>
      <c r="BC30" s="34"/>
      <c r="BD30" s="34"/>
      <c r="BE30" s="34"/>
      <c r="BF30" s="34">
        <v>36</v>
      </c>
      <c r="BG30" s="32">
        <v>34</v>
      </c>
    </row>
    <row r="31" spans="1:59" ht="19.5" customHeight="1" x14ac:dyDescent="0.25">
      <c r="A31" s="34" t="s">
        <v>135</v>
      </c>
      <c r="B31" s="54" t="s">
        <v>136</v>
      </c>
      <c r="C31" s="30">
        <f t="shared" si="44"/>
        <v>36</v>
      </c>
      <c r="D31" s="26"/>
      <c r="E31" s="16"/>
      <c r="F31" s="16"/>
      <c r="G31" s="16"/>
      <c r="H31" s="16"/>
      <c r="I31" s="16"/>
      <c r="J31" s="16"/>
      <c r="K31" s="16"/>
      <c r="L31" s="71"/>
      <c r="M31" s="26"/>
      <c r="N31" s="79"/>
      <c r="O31" s="79"/>
      <c r="P31" s="79"/>
      <c r="Q31" s="79"/>
      <c r="R31" s="79"/>
      <c r="S31" s="79"/>
      <c r="T31" s="79"/>
      <c r="U31" s="36"/>
      <c r="V31" s="26"/>
      <c r="W31" s="79"/>
      <c r="X31" s="79"/>
      <c r="Y31" s="79"/>
      <c r="Z31" s="79"/>
      <c r="AA31" s="21"/>
      <c r="AB31" s="21"/>
      <c r="AC31" s="21"/>
      <c r="AE31" s="26"/>
      <c r="AF31" s="79"/>
      <c r="AG31" s="79"/>
      <c r="AH31" s="79"/>
      <c r="AI31" s="79"/>
      <c r="AJ31" s="79"/>
      <c r="AK31" s="79"/>
      <c r="AL31" s="79"/>
      <c r="AM31" s="79"/>
      <c r="AN31" s="18">
        <v>18</v>
      </c>
      <c r="AO31" s="121">
        <v>18</v>
      </c>
      <c r="AP31" s="79"/>
      <c r="AQ31" s="79"/>
      <c r="AR31" s="101"/>
      <c r="AS31" s="79"/>
      <c r="AT31" s="79"/>
      <c r="AU31" s="79"/>
      <c r="AV31" s="79"/>
      <c r="AW31" s="18">
        <v>18</v>
      </c>
      <c r="AX31" s="121">
        <v>18</v>
      </c>
      <c r="AY31" s="34"/>
      <c r="AZ31" s="34"/>
      <c r="BA31" s="34"/>
      <c r="BB31" s="34"/>
      <c r="BC31" s="34"/>
      <c r="BD31" s="34"/>
      <c r="BE31" s="88" t="s">
        <v>36</v>
      </c>
      <c r="BF31" s="34"/>
      <c r="BG31" s="32"/>
    </row>
    <row r="32" spans="1:59" ht="20.25" customHeight="1" x14ac:dyDescent="0.25">
      <c r="A32" s="34" t="s">
        <v>79</v>
      </c>
      <c r="B32" s="54" t="s">
        <v>24</v>
      </c>
      <c r="C32" s="30">
        <f t="shared" si="44"/>
        <v>40</v>
      </c>
      <c r="D32" s="26">
        <f t="shared" si="45"/>
        <v>0</v>
      </c>
      <c r="E32" s="16"/>
      <c r="F32" s="16"/>
      <c r="G32" s="16"/>
      <c r="H32" s="16"/>
      <c r="I32" s="16"/>
      <c r="J32" s="16"/>
      <c r="K32" s="16"/>
      <c r="L32" s="71"/>
      <c r="M32" s="26">
        <f t="shared" si="46"/>
        <v>0</v>
      </c>
      <c r="N32" s="69"/>
      <c r="O32" s="69"/>
      <c r="P32" s="69"/>
      <c r="Q32" s="69"/>
      <c r="R32" s="69"/>
      <c r="S32" s="69"/>
      <c r="T32" s="69"/>
      <c r="U32" s="36"/>
      <c r="V32" s="26">
        <f t="shared" si="47"/>
        <v>0</v>
      </c>
      <c r="W32" s="21"/>
      <c r="X32" s="21"/>
      <c r="Y32" s="21"/>
      <c r="Z32" s="21"/>
      <c r="AA32" s="21"/>
      <c r="AB32" s="21"/>
      <c r="AC32" s="21"/>
      <c r="AD32" s="21"/>
      <c r="AE32" s="26">
        <f t="shared" si="48"/>
        <v>40</v>
      </c>
      <c r="AF32" s="69">
        <v>12</v>
      </c>
      <c r="AG32" s="69"/>
      <c r="AH32" s="69"/>
      <c r="AI32" s="69">
        <v>28</v>
      </c>
      <c r="AJ32" s="69"/>
      <c r="AK32" s="69"/>
      <c r="AL32" s="69"/>
      <c r="AM32" s="44" t="s">
        <v>20</v>
      </c>
      <c r="AN32" s="26"/>
      <c r="AO32" s="69"/>
      <c r="AP32" s="69"/>
      <c r="AQ32" s="69"/>
      <c r="AR32" s="69"/>
      <c r="AS32" s="69"/>
      <c r="AT32" s="69"/>
      <c r="AU32" s="69"/>
      <c r="AV32" s="69"/>
      <c r="AW32" s="26"/>
      <c r="AX32" s="34"/>
      <c r="AY32" s="34"/>
      <c r="AZ32" s="34"/>
      <c r="BA32" s="34"/>
      <c r="BB32" s="34"/>
      <c r="BC32" s="34"/>
      <c r="BD32" s="34"/>
      <c r="BE32" s="34"/>
      <c r="BF32" s="34">
        <v>40</v>
      </c>
      <c r="BG32" s="32"/>
    </row>
    <row r="33" spans="1:59" ht="43.5" customHeight="1" x14ac:dyDescent="0.25">
      <c r="A33" s="31" t="s">
        <v>43</v>
      </c>
      <c r="B33" s="55" t="s">
        <v>44</v>
      </c>
      <c r="C33" s="113">
        <f>SUM(C34,C41,C49)</f>
        <v>1874</v>
      </c>
      <c r="D33" s="114">
        <f t="shared" ref="D33:AE33" si="49">SUM(D34,D41,D49)</f>
        <v>0</v>
      </c>
      <c r="E33" s="113">
        <f t="shared" si="49"/>
        <v>0</v>
      </c>
      <c r="F33" s="113">
        <f t="shared" si="49"/>
        <v>0</v>
      </c>
      <c r="G33" s="113">
        <f t="shared" si="49"/>
        <v>0</v>
      </c>
      <c r="H33" s="113">
        <f t="shared" si="49"/>
        <v>0</v>
      </c>
      <c r="I33" s="113">
        <f t="shared" si="49"/>
        <v>0</v>
      </c>
      <c r="J33" s="113">
        <f t="shared" si="49"/>
        <v>0</v>
      </c>
      <c r="K33" s="113">
        <f t="shared" si="49"/>
        <v>0</v>
      </c>
      <c r="L33" s="113">
        <f t="shared" si="49"/>
        <v>0</v>
      </c>
      <c r="M33" s="114">
        <f t="shared" si="49"/>
        <v>0</v>
      </c>
      <c r="N33" s="113">
        <f t="shared" si="49"/>
        <v>0</v>
      </c>
      <c r="O33" s="113">
        <f t="shared" si="49"/>
        <v>0</v>
      </c>
      <c r="P33" s="113">
        <f t="shared" si="49"/>
        <v>0</v>
      </c>
      <c r="Q33" s="113">
        <f t="shared" si="49"/>
        <v>0</v>
      </c>
      <c r="R33" s="113">
        <f t="shared" si="49"/>
        <v>0</v>
      </c>
      <c r="S33" s="113">
        <f t="shared" si="49"/>
        <v>0</v>
      </c>
      <c r="T33" s="113">
        <f t="shared" si="49"/>
        <v>0</v>
      </c>
      <c r="U33" s="113">
        <f t="shared" si="49"/>
        <v>0</v>
      </c>
      <c r="V33" s="114">
        <f t="shared" si="49"/>
        <v>174</v>
      </c>
      <c r="W33" s="113">
        <f t="shared" si="49"/>
        <v>88</v>
      </c>
      <c r="X33" s="113">
        <f t="shared" si="49"/>
        <v>2</v>
      </c>
      <c r="Y33" s="113">
        <f t="shared" si="49"/>
        <v>10</v>
      </c>
      <c r="Z33" s="113">
        <f t="shared" si="49"/>
        <v>72</v>
      </c>
      <c r="AA33" s="113">
        <f t="shared" si="49"/>
        <v>2</v>
      </c>
      <c r="AB33" s="113">
        <f t="shared" si="49"/>
        <v>0</v>
      </c>
      <c r="AC33" s="113">
        <f t="shared" si="49"/>
        <v>0</v>
      </c>
      <c r="AD33" s="31" t="s">
        <v>92</v>
      </c>
      <c r="AE33" s="114">
        <f t="shared" si="49"/>
        <v>404</v>
      </c>
      <c r="AF33" s="113">
        <f t="shared" ref="AF33" si="50">SUM(AF34,AF41,AF49)</f>
        <v>100</v>
      </c>
      <c r="AG33" s="113">
        <f t="shared" ref="AG33" si="51">SUM(AG34,AG41,AG49)</f>
        <v>4</v>
      </c>
      <c r="AH33" s="113">
        <f t="shared" ref="AH33" si="52">SUM(AH34,AH41,AH49)</f>
        <v>8</v>
      </c>
      <c r="AI33" s="113">
        <f t="shared" ref="AI33" si="53">SUM(AI34,AI41,AI49)</f>
        <v>282</v>
      </c>
      <c r="AJ33" s="113">
        <f t="shared" ref="AJ33" si="54">SUM(AJ34,AJ41,AJ49)</f>
        <v>4</v>
      </c>
      <c r="AK33" s="113">
        <f t="shared" ref="AK33" si="55">SUM(AK34,AK41,AK49)</f>
        <v>0</v>
      </c>
      <c r="AL33" s="113">
        <f t="shared" ref="AL33:AN33" si="56">SUM(AL34,AL41,AL49)</f>
        <v>6</v>
      </c>
      <c r="AM33" s="113"/>
      <c r="AN33" s="114">
        <f t="shared" si="56"/>
        <v>594</v>
      </c>
      <c r="AO33" s="113">
        <f t="shared" ref="AO33" si="57">SUM(AO34,AO41,AO49)</f>
        <v>174</v>
      </c>
      <c r="AP33" s="113">
        <f t="shared" ref="AP33" si="58">SUM(AP34,AP41,AP49)</f>
        <v>4</v>
      </c>
      <c r="AQ33" s="113">
        <f t="shared" ref="AQ33" si="59">SUM(AQ34,AQ41,AQ49)</f>
        <v>12</v>
      </c>
      <c r="AR33" s="113">
        <f t="shared" ref="AR33" si="60">SUM(AR34,AR41,AR49)</f>
        <v>382</v>
      </c>
      <c r="AS33" s="113">
        <f t="shared" ref="AS33" si="61">SUM(AS34,AS41,AS49)</f>
        <v>4</v>
      </c>
      <c r="AT33" s="113">
        <f t="shared" ref="AT33" si="62">SUM(AT34,AT41,AT49)</f>
        <v>0</v>
      </c>
      <c r="AU33" s="113">
        <f t="shared" ref="AU33" si="63">SUM(AU34,AU41,AU49)</f>
        <v>18</v>
      </c>
      <c r="AV33" s="87"/>
      <c r="AW33" s="114">
        <f t="shared" ref="AW33" si="64">SUM(AW34,AW41,AW49)</f>
        <v>702</v>
      </c>
      <c r="AX33" s="113">
        <f t="shared" ref="AX33" si="65">SUM(AX34,AX41,AX49)</f>
        <v>28</v>
      </c>
      <c r="AY33" s="113">
        <f t="shared" ref="AY33" si="66">SUM(AY34,AY41,AY49)</f>
        <v>0</v>
      </c>
      <c r="AZ33" s="113">
        <f t="shared" ref="AZ33" si="67">SUM(AZ34,AZ41,AZ49)</f>
        <v>2</v>
      </c>
      <c r="BA33" s="113">
        <f t="shared" ref="BA33" si="68">SUM(BA34,BA41,BA49)</f>
        <v>626</v>
      </c>
      <c r="BB33" s="113">
        <f t="shared" ref="BB33" si="69">SUM(BB34,BB41,BB49)</f>
        <v>4</v>
      </c>
      <c r="BC33" s="113">
        <f t="shared" ref="BC33" si="70">SUM(BC34,BC41,BC49)</f>
        <v>12</v>
      </c>
      <c r="BD33" s="113">
        <f t="shared" ref="BD33" si="71">SUM(BD34,BD41,BD49)</f>
        <v>30</v>
      </c>
      <c r="BE33" s="113"/>
      <c r="BF33" s="113">
        <f t="shared" ref="BF33" si="72">SUM(BF34,BF41,BF49)</f>
        <v>936</v>
      </c>
      <c r="BG33" s="113">
        <f t="shared" ref="BG33" si="73">SUM(BG34,BG41,BG49)</f>
        <v>974</v>
      </c>
    </row>
    <row r="34" spans="1:59" ht="20.25" customHeight="1" x14ac:dyDescent="0.25">
      <c r="A34" s="31" t="s">
        <v>45</v>
      </c>
      <c r="B34" s="55" t="s">
        <v>80</v>
      </c>
      <c r="C34" s="73">
        <f>SUM(C35,C36,C37,C38,C39,C40)</f>
        <v>483</v>
      </c>
      <c r="D34" s="64">
        <f t="shared" ref="D34:AE34" si="74">SUM(D35,D36,D37,D38,D39,D40)</f>
        <v>0</v>
      </c>
      <c r="E34" s="73">
        <f t="shared" si="74"/>
        <v>0</v>
      </c>
      <c r="F34" s="73">
        <f t="shared" si="74"/>
        <v>0</v>
      </c>
      <c r="G34" s="73">
        <f t="shared" si="74"/>
        <v>0</v>
      </c>
      <c r="H34" s="73">
        <f t="shared" si="74"/>
        <v>0</v>
      </c>
      <c r="I34" s="73">
        <f t="shared" si="74"/>
        <v>0</v>
      </c>
      <c r="J34" s="73">
        <f t="shared" si="74"/>
        <v>0</v>
      </c>
      <c r="K34" s="73">
        <f t="shared" si="74"/>
        <v>0</v>
      </c>
      <c r="L34" s="73">
        <f t="shared" si="74"/>
        <v>0</v>
      </c>
      <c r="M34" s="64">
        <f t="shared" si="74"/>
        <v>0</v>
      </c>
      <c r="N34" s="73">
        <f t="shared" si="74"/>
        <v>0</v>
      </c>
      <c r="O34" s="73">
        <f t="shared" si="74"/>
        <v>0</v>
      </c>
      <c r="P34" s="73">
        <f t="shared" si="74"/>
        <v>0</v>
      </c>
      <c r="Q34" s="73">
        <f t="shared" si="74"/>
        <v>0</v>
      </c>
      <c r="R34" s="73">
        <f t="shared" si="74"/>
        <v>0</v>
      </c>
      <c r="S34" s="73">
        <f t="shared" si="74"/>
        <v>0</v>
      </c>
      <c r="T34" s="73">
        <f t="shared" si="74"/>
        <v>0</v>
      </c>
      <c r="U34" s="73">
        <f t="shared" si="74"/>
        <v>0</v>
      </c>
      <c r="V34" s="64">
        <f t="shared" si="74"/>
        <v>104</v>
      </c>
      <c r="W34" s="73">
        <f t="shared" si="74"/>
        <v>38</v>
      </c>
      <c r="X34" s="73">
        <f t="shared" si="74"/>
        <v>2</v>
      </c>
      <c r="Y34" s="73">
        <f t="shared" si="74"/>
        <v>8</v>
      </c>
      <c r="Z34" s="73">
        <f t="shared" si="74"/>
        <v>54</v>
      </c>
      <c r="AA34" s="73">
        <f t="shared" si="74"/>
        <v>2</v>
      </c>
      <c r="AB34" s="73">
        <f t="shared" si="74"/>
        <v>0</v>
      </c>
      <c r="AC34" s="73">
        <f t="shared" si="74"/>
        <v>0</v>
      </c>
      <c r="AD34" s="73"/>
      <c r="AE34" s="64">
        <f t="shared" si="74"/>
        <v>259</v>
      </c>
      <c r="AF34" s="73">
        <f t="shared" ref="AF34" si="75">SUM(AF35,AF36,AF37,AF38,AF39,AF40)</f>
        <v>50</v>
      </c>
      <c r="AG34" s="73">
        <f t="shared" ref="AG34" si="76">SUM(AG35,AG36,AG37,AG38,AG39,AG40)</f>
        <v>2</v>
      </c>
      <c r="AH34" s="73">
        <f t="shared" ref="AH34" si="77">SUM(AH35,AH36,AH37,AH38,AH39,AH40)</f>
        <v>4</v>
      </c>
      <c r="AI34" s="73">
        <f t="shared" ref="AI34" si="78">SUM(AI35,AI36,AI37,AI38,AI39,AI40)</f>
        <v>194</v>
      </c>
      <c r="AJ34" s="73">
        <f t="shared" ref="AJ34" si="79">SUM(AJ35,AJ36,AJ37,AJ38,AJ39,AJ40)</f>
        <v>3</v>
      </c>
      <c r="AK34" s="73">
        <f t="shared" ref="AK34" si="80">SUM(AK35,AK36,AK37,AK38,AK39,AK40)</f>
        <v>0</v>
      </c>
      <c r="AL34" s="73">
        <f t="shared" ref="AL34:AN34" si="81">SUM(AL35,AL36,AL37,AL38,AL39,AL40)</f>
        <v>6</v>
      </c>
      <c r="AM34" s="73"/>
      <c r="AN34" s="64">
        <f t="shared" si="81"/>
        <v>120</v>
      </c>
      <c r="AO34" s="73">
        <f t="shared" ref="AO34" si="82">SUM(AO35,AO36,AO37,AO38,AO39,AO40)</f>
        <v>0</v>
      </c>
      <c r="AP34" s="73">
        <f t="shared" ref="AP34" si="83">SUM(AP35,AP36,AP37,AP38,AP39,AP40)</f>
        <v>0</v>
      </c>
      <c r="AQ34" s="73">
        <f t="shared" ref="AQ34" si="84">SUM(AQ35,AQ36,AQ37,AQ38,AQ39,AQ40)</f>
        <v>0</v>
      </c>
      <c r="AR34" s="73">
        <f t="shared" ref="AR34" si="85">SUM(AR35,AR36,AR37,AR38,AR39,AR40)</f>
        <v>108</v>
      </c>
      <c r="AS34" s="73">
        <f t="shared" ref="AS34" si="86">SUM(AS35,AS36,AS37,AS38,AS39,AS40)</f>
        <v>0</v>
      </c>
      <c r="AT34" s="73">
        <f t="shared" ref="AT34" si="87">SUM(AT35,AT36,AT37,AT38,AT39,AT40)</f>
        <v>0</v>
      </c>
      <c r="AU34" s="73">
        <f t="shared" ref="AU34:AW34" si="88">SUM(AU35,AU36,AU37,AU38,AU39,AU40)</f>
        <v>12</v>
      </c>
      <c r="AV34" s="107"/>
      <c r="AW34" s="64">
        <f t="shared" si="88"/>
        <v>0</v>
      </c>
      <c r="AX34" s="73">
        <f t="shared" ref="AX34" si="89">SUM(AX35,AX36,AX37,AX38,AX39,AX40)</f>
        <v>0</v>
      </c>
      <c r="AY34" s="73">
        <f t="shared" ref="AY34" si="90">SUM(AY35,AY36,AY37,AY38,AY39,AY40)</f>
        <v>0</v>
      </c>
      <c r="AZ34" s="73">
        <f t="shared" ref="AZ34" si="91">SUM(AZ35,AZ36,AZ37,AZ38,AZ39,AZ40)</f>
        <v>0</v>
      </c>
      <c r="BA34" s="73">
        <f t="shared" ref="BA34" si="92">SUM(BA35,BA36,BA37,BA38,BA39,BA40)</f>
        <v>0</v>
      </c>
      <c r="BB34" s="73">
        <f t="shared" ref="BB34" si="93">SUM(BB35,BB36,BB37,BB38,BB39,BB40)</f>
        <v>0</v>
      </c>
      <c r="BC34" s="73">
        <f t="shared" ref="BC34" si="94">SUM(BC35,BC36,BC37,BC38,BC39,BC40)</f>
        <v>0</v>
      </c>
      <c r="BD34" s="73">
        <f t="shared" ref="BD34" si="95">SUM(BD35,BD36,BD37,BD38,BD39,BD40)</f>
        <v>0</v>
      </c>
      <c r="BE34" s="73"/>
      <c r="BF34" s="73">
        <f t="shared" ref="BF34" si="96">SUM(BF35,BF36,BF37,BF38,BF39,BF40)</f>
        <v>260</v>
      </c>
      <c r="BG34" s="73">
        <f t="shared" ref="BG34" si="97">SUM(BG35,BG36,BG37,BG38,BG39,BG40)</f>
        <v>235</v>
      </c>
    </row>
    <row r="35" spans="1:59" ht="29.25" customHeight="1" x14ac:dyDescent="0.25">
      <c r="A35" s="51" t="s">
        <v>47</v>
      </c>
      <c r="B35" s="56" t="s">
        <v>81</v>
      </c>
      <c r="C35" s="74">
        <v>161</v>
      </c>
      <c r="D35" s="65"/>
      <c r="E35" s="74"/>
      <c r="F35" s="74"/>
      <c r="G35" s="74"/>
      <c r="H35" s="74"/>
      <c r="I35" s="74"/>
      <c r="J35" s="74"/>
      <c r="K35" s="74"/>
      <c r="L35" s="74"/>
      <c r="M35" s="65"/>
      <c r="N35" s="74"/>
      <c r="O35" s="74"/>
      <c r="P35" s="74"/>
      <c r="Q35" s="74"/>
      <c r="R35" s="74"/>
      <c r="S35" s="74"/>
      <c r="T35" s="74"/>
      <c r="U35" s="33"/>
      <c r="V35" s="65">
        <f>SUM(W35:AC35)</f>
        <v>64</v>
      </c>
      <c r="W35" s="34">
        <v>22</v>
      </c>
      <c r="X35" s="34">
        <v>2</v>
      </c>
      <c r="Y35" s="34">
        <v>4</v>
      </c>
      <c r="Z35" s="34">
        <v>34</v>
      </c>
      <c r="AA35" s="34">
        <v>2</v>
      </c>
      <c r="AB35" s="74"/>
      <c r="AC35" s="34"/>
      <c r="AD35" s="86" t="s">
        <v>20</v>
      </c>
      <c r="AE35" s="65">
        <f>SUM(AF35:AL35)</f>
        <v>97</v>
      </c>
      <c r="AF35" s="34">
        <v>36</v>
      </c>
      <c r="AG35" s="34">
        <v>2</v>
      </c>
      <c r="AH35" s="34">
        <v>4</v>
      </c>
      <c r="AI35" s="34">
        <v>48</v>
      </c>
      <c r="AJ35" s="34">
        <v>1</v>
      </c>
      <c r="AK35" s="74"/>
      <c r="AL35" s="90">
        <v>6</v>
      </c>
      <c r="AM35" s="82" t="s">
        <v>18</v>
      </c>
      <c r="AN35" s="65"/>
      <c r="AO35" s="74"/>
      <c r="AP35" s="74"/>
      <c r="AQ35" s="74"/>
      <c r="AR35" s="74"/>
      <c r="AS35" s="74"/>
      <c r="AU35" s="34"/>
      <c r="AV35" s="100"/>
      <c r="AW35" s="65"/>
      <c r="AX35" s="74"/>
      <c r="AY35" s="74"/>
      <c r="AZ35" s="74"/>
      <c r="BA35" s="74"/>
      <c r="BB35" s="74"/>
      <c r="BC35" s="74"/>
      <c r="BD35" s="74"/>
      <c r="BE35" s="74"/>
      <c r="BF35" s="99">
        <v>90</v>
      </c>
      <c r="BG35" s="34">
        <v>71</v>
      </c>
    </row>
    <row r="36" spans="1:59" ht="37.5" customHeight="1" x14ac:dyDescent="0.25">
      <c r="A36" s="51" t="s">
        <v>49</v>
      </c>
      <c r="B36" s="53" t="s">
        <v>82</v>
      </c>
      <c r="C36" s="74">
        <v>76</v>
      </c>
      <c r="D36" s="65"/>
      <c r="E36" s="74"/>
      <c r="F36" s="74"/>
      <c r="G36" s="74"/>
      <c r="H36" s="74"/>
      <c r="I36" s="74"/>
      <c r="J36" s="74"/>
      <c r="K36" s="74"/>
      <c r="L36" s="74"/>
      <c r="M36" s="65"/>
      <c r="N36" s="62"/>
      <c r="O36" s="62"/>
      <c r="P36" s="62"/>
      <c r="Q36" s="62"/>
      <c r="R36" s="62"/>
      <c r="S36" s="62"/>
      <c r="T36" s="62"/>
      <c r="U36" s="62"/>
      <c r="V36" s="65">
        <f t="shared" ref="V36:V40" si="98">SUM(W36:AC36)</f>
        <v>40</v>
      </c>
      <c r="W36" s="74">
        <v>16</v>
      </c>
      <c r="X36" s="74"/>
      <c r="Y36" s="74">
        <v>4</v>
      </c>
      <c r="Z36" s="74">
        <v>20</v>
      </c>
      <c r="AA36" s="74"/>
      <c r="AB36" s="74"/>
      <c r="AC36" s="74"/>
      <c r="AD36" s="74"/>
      <c r="AE36" s="65">
        <f t="shared" ref="AE36:AE40" si="99">SUM(AF36:AL36)</f>
        <v>36</v>
      </c>
      <c r="AF36" s="74">
        <v>14</v>
      </c>
      <c r="AG36" s="74"/>
      <c r="AH36" s="74"/>
      <c r="AI36" s="74">
        <v>20</v>
      </c>
      <c r="AJ36" s="74">
        <v>2</v>
      </c>
      <c r="AK36" s="74"/>
      <c r="AL36" s="74"/>
      <c r="AM36" s="43" t="s">
        <v>20</v>
      </c>
      <c r="AN36" s="65"/>
      <c r="AO36" s="74"/>
      <c r="AP36" s="74"/>
      <c r="AQ36" s="74"/>
      <c r="AR36" s="74"/>
      <c r="AS36" s="74"/>
      <c r="AT36" s="74"/>
      <c r="AU36" s="74"/>
      <c r="AV36" s="74"/>
      <c r="AW36" s="65"/>
      <c r="AX36" s="74"/>
      <c r="AY36" s="74"/>
      <c r="AZ36" s="74"/>
      <c r="BA36" s="74"/>
      <c r="BB36" s="74"/>
      <c r="BC36" s="74"/>
      <c r="BD36" s="74"/>
      <c r="BE36" s="74"/>
      <c r="BF36" s="99">
        <v>62</v>
      </c>
      <c r="BG36" s="34">
        <v>14</v>
      </c>
    </row>
    <row r="37" spans="1:59" ht="39.75" customHeight="1" x14ac:dyDescent="0.25">
      <c r="A37" s="34" t="s">
        <v>50</v>
      </c>
      <c r="B37" s="53" t="s">
        <v>101</v>
      </c>
      <c r="C37" s="34">
        <v>126</v>
      </c>
      <c r="D37" s="65"/>
      <c r="E37" s="74"/>
      <c r="F37" s="74"/>
      <c r="G37" s="74"/>
      <c r="H37" s="74"/>
      <c r="I37" s="74"/>
      <c r="J37" s="74"/>
      <c r="K37" s="74"/>
      <c r="L37" s="74"/>
      <c r="M37" s="65"/>
      <c r="N37" s="74"/>
      <c r="O37" s="74"/>
      <c r="P37" s="74"/>
      <c r="Q37" s="74"/>
      <c r="R37" s="74"/>
      <c r="S37" s="74"/>
      <c r="T37" s="74"/>
      <c r="U37" s="74"/>
      <c r="V37" s="65">
        <f t="shared" si="98"/>
        <v>0</v>
      </c>
      <c r="W37" s="74"/>
      <c r="X37" s="74"/>
      <c r="Y37" s="74"/>
      <c r="Z37" s="74"/>
      <c r="AA37" s="74"/>
      <c r="AB37" s="74"/>
      <c r="AC37" s="74"/>
      <c r="AD37" s="73"/>
      <c r="AE37" s="65">
        <f t="shared" si="99"/>
        <v>126</v>
      </c>
      <c r="AF37" s="34"/>
      <c r="AG37" s="34"/>
      <c r="AH37" s="34"/>
      <c r="AI37" s="34">
        <v>126</v>
      </c>
      <c r="AJ37" s="74"/>
      <c r="AK37" s="74"/>
      <c r="AL37" s="74"/>
      <c r="AM37" s="88" t="s">
        <v>36</v>
      </c>
      <c r="AN37" s="65"/>
      <c r="AO37" s="74"/>
      <c r="AP37" s="74"/>
      <c r="AQ37" s="74"/>
      <c r="AR37" s="74"/>
      <c r="AS37" s="74"/>
      <c r="AT37" s="74"/>
      <c r="AU37" s="74"/>
      <c r="AV37" s="73"/>
      <c r="AW37" s="65"/>
      <c r="AX37" s="74"/>
      <c r="AY37" s="74"/>
      <c r="AZ37" s="74"/>
      <c r="BA37" s="74"/>
      <c r="BB37" s="74"/>
      <c r="BC37" s="74"/>
      <c r="BD37" s="74"/>
      <c r="BE37" s="74"/>
      <c r="BF37" s="99">
        <v>72</v>
      </c>
      <c r="BG37" s="34">
        <v>54</v>
      </c>
    </row>
    <row r="38" spans="1:59" ht="18.75" customHeight="1" x14ac:dyDescent="0.25">
      <c r="A38" s="34" t="s">
        <v>51</v>
      </c>
      <c r="B38" s="57" t="s">
        <v>102</v>
      </c>
      <c r="C38" s="74">
        <v>108</v>
      </c>
      <c r="D38" s="65"/>
      <c r="E38" s="74"/>
      <c r="F38" s="74"/>
      <c r="G38" s="74"/>
      <c r="H38" s="74"/>
      <c r="I38" s="74"/>
      <c r="J38" s="74"/>
      <c r="K38" s="74"/>
      <c r="L38" s="74"/>
      <c r="M38" s="65"/>
      <c r="N38" s="74"/>
      <c r="O38" s="74"/>
      <c r="P38" s="73"/>
      <c r="Q38" s="74"/>
      <c r="R38" s="74"/>
      <c r="S38" s="74"/>
      <c r="T38" s="74"/>
      <c r="U38" s="74"/>
      <c r="V38" s="65">
        <f t="shared" si="98"/>
        <v>0</v>
      </c>
      <c r="W38" s="74"/>
      <c r="X38" s="74"/>
      <c r="Y38" s="74"/>
      <c r="Z38" s="74"/>
      <c r="AA38" s="74"/>
      <c r="AB38" s="74"/>
      <c r="AC38" s="74"/>
      <c r="AD38" s="74"/>
      <c r="AE38" s="65">
        <f t="shared" si="99"/>
        <v>0</v>
      </c>
      <c r="AF38" s="74"/>
      <c r="AG38" s="74"/>
      <c r="AH38" s="74"/>
      <c r="AI38" s="74"/>
      <c r="AJ38" s="74"/>
      <c r="AK38" s="74"/>
      <c r="AL38" s="74"/>
      <c r="AM38" s="33"/>
      <c r="AN38" s="65">
        <v>108</v>
      </c>
      <c r="AO38" s="74"/>
      <c r="AP38" s="74"/>
      <c r="AQ38" s="74"/>
      <c r="AR38" s="74">
        <v>108</v>
      </c>
      <c r="AS38" s="74"/>
      <c r="AT38" s="74"/>
      <c r="AU38" s="74"/>
      <c r="AV38" s="43" t="s">
        <v>20</v>
      </c>
      <c r="AW38" s="65"/>
      <c r="AX38" s="74"/>
      <c r="AY38" s="74"/>
      <c r="AZ38" s="74"/>
      <c r="BA38" s="74"/>
      <c r="BB38" s="74"/>
      <c r="BC38" s="74"/>
      <c r="BD38" s="74"/>
      <c r="BE38" s="74"/>
      <c r="BF38" s="99">
        <v>36</v>
      </c>
      <c r="BG38" s="34">
        <v>72</v>
      </c>
    </row>
    <row r="39" spans="1:59" ht="18.75" customHeight="1" x14ac:dyDescent="0.25">
      <c r="A39" s="34" t="s">
        <v>83</v>
      </c>
      <c r="B39" s="57" t="s">
        <v>84</v>
      </c>
      <c r="C39" s="121"/>
      <c r="D39" s="65"/>
      <c r="E39" s="74"/>
      <c r="F39" s="74"/>
      <c r="G39" s="74"/>
      <c r="H39" s="74"/>
      <c r="I39" s="74"/>
      <c r="J39" s="74"/>
      <c r="K39" s="74"/>
      <c r="L39" s="74"/>
      <c r="M39" s="65"/>
      <c r="N39" s="74"/>
      <c r="O39" s="74"/>
      <c r="P39" s="73"/>
      <c r="Q39" s="74"/>
      <c r="R39" s="74"/>
      <c r="S39" s="74"/>
      <c r="T39" s="74"/>
      <c r="U39" s="74"/>
      <c r="V39" s="65">
        <f t="shared" si="98"/>
        <v>0</v>
      </c>
      <c r="W39" s="34"/>
      <c r="X39" s="34"/>
      <c r="Y39" s="34"/>
      <c r="Z39" s="34"/>
      <c r="AA39" s="34"/>
      <c r="AB39" s="34"/>
      <c r="AC39" s="62"/>
      <c r="AD39" s="62"/>
      <c r="AE39" s="65">
        <f t="shared" si="99"/>
        <v>0</v>
      </c>
      <c r="AF39" s="74"/>
      <c r="AG39" s="74"/>
      <c r="AH39" s="74"/>
      <c r="AI39" s="74"/>
      <c r="AJ39" s="74"/>
      <c r="AK39" s="34"/>
      <c r="AL39" s="74"/>
      <c r="AM39" s="74"/>
      <c r="AN39" s="65"/>
      <c r="AO39" s="74"/>
      <c r="AP39" s="74"/>
      <c r="AQ39" s="74"/>
      <c r="AR39" s="74"/>
      <c r="AS39" s="74"/>
      <c r="AT39" s="121"/>
      <c r="AU39" s="74"/>
      <c r="AV39" s="73"/>
      <c r="AW39" s="65"/>
      <c r="AX39" s="74"/>
      <c r="AY39" s="74"/>
      <c r="AZ39" s="74"/>
      <c r="BA39" s="74"/>
      <c r="BB39" s="74"/>
      <c r="BD39" s="74"/>
      <c r="BE39" s="74"/>
      <c r="BF39" s="99"/>
      <c r="BG39" s="34">
        <v>12</v>
      </c>
    </row>
    <row r="40" spans="1:59" ht="33.75" customHeight="1" x14ac:dyDescent="0.25">
      <c r="A40" s="34" t="s">
        <v>18</v>
      </c>
      <c r="B40" s="57" t="s">
        <v>85</v>
      </c>
      <c r="C40" s="74">
        <v>12</v>
      </c>
      <c r="D40" s="65"/>
      <c r="E40" s="74"/>
      <c r="F40" s="74"/>
      <c r="G40" s="74"/>
      <c r="H40" s="74"/>
      <c r="I40" s="74"/>
      <c r="J40" s="74"/>
      <c r="K40" s="74"/>
      <c r="L40" s="74"/>
      <c r="M40" s="65"/>
      <c r="N40" s="74"/>
      <c r="O40" s="74"/>
      <c r="P40" s="73"/>
      <c r="Q40" s="74"/>
      <c r="R40" s="74"/>
      <c r="S40" s="74"/>
      <c r="T40" s="74"/>
      <c r="U40" s="74"/>
      <c r="V40" s="65">
        <f t="shared" si="98"/>
        <v>0</v>
      </c>
      <c r="W40" s="74"/>
      <c r="X40" s="74"/>
      <c r="Y40" s="74"/>
      <c r="Z40" s="74"/>
      <c r="AA40" s="74"/>
      <c r="AB40" s="62"/>
      <c r="AC40" s="62"/>
      <c r="AD40" s="62"/>
      <c r="AE40" s="65">
        <f t="shared" si="99"/>
        <v>0</v>
      </c>
      <c r="AF40" s="74"/>
      <c r="AG40" s="74"/>
      <c r="AH40" s="74"/>
      <c r="AI40" s="74"/>
      <c r="AJ40" s="74"/>
      <c r="AK40" s="74"/>
      <c r="AL40" s="34"/>
      <c r="AM40" s="34"/>
      <c r="AN40" s="65">
        <v>12</v>
      </c>
      <c r="AO40" s="74"/>
      <c r="AP40" s="74"/>
      <c r="AQ40" s="74"/>
      <c r="AR40" s="74"/>
      <c r="AS40" s="74"/>
      <c r="AT40" s="74"/>
      <c r="AU40" s="90">
        <v>12</v>
      </c>
      <c r="AV40" s="82" t="s">
        <v>46</v>
      </c>
      <c r="AW40" s="65"/>
      <c r="AX40" s="74"/>
      <c r="AY40" s="74"/>
      <c r="AZ40" s="74"/>
      <c r="BA40" s="74"/>
      <c r="BB40" s="74"/>
      <c r="BC40" s="74"/>
      <c r="BD40" s="74"/>
      <c r="BE40" s="74"/>
      <c r="BF40" s="99"/>
      <c r="BG40" s="34">
        <v>12</v>
      </c>
    </row>
    <row r="41" spans="1:59" ht="24.75" customHeight="1" x14ac:dyDescent="0.25">
      <c r="A41" s="31" t="s">
        <v>52</v>
      </c>
      <c r="B41" s="58" t="s">
        <v>97</v>
      </c>
      <c r="C41" s="73">
        <f>SUM(C42,C43,C44,C45,C47,C46,C48)</f>
        <v>615</v>
      </c>
      <c r="D41" s="64">
        <f t="shared" ref="D41:BG41" si="100">SUM(D42,D43,D44,D45,D47,D46,D48)</f>
        <v>0</v>
      </c>
      <c r="E41" s="73">
        <f t="shared" si="100"/>
        <v>0</v>
      </c>
      <c r="F41" s="73">
        <f t="shared" si="100"/>
        <v>0</v>
      </c>
      <c r="G41" s="73">
        <f t="shared" si="100"/>
        <v>0</v>
      </c>
      <c r="H41" s="73">
        <f t="shared" si="100"/>
        <v>0</v>
      </c>
      <c r="I41" s="73">
        <f t="shared" si="100"/>
        <v>0</v>
      </c>
      <c r="J41" s="73">
        <f t="shared" si="100"/>
        <v>0</v>
      </c>
      <c r="K41" s="73">
        <f t="shared" si="100"/>
        <v>0</v>
      </c>
      <c r="L41" s="73">
        <f t="shared" si="100"/>
        <v>0</v>
      </c>
      <c r="M41" s="64">
        <f t="shared" si="100"/>
        <v>0</v>
      </c>
      <c r="N41" s="73">
        <f t="shared" si="100"/>
        <v>0</v>
      </c>
      <c r="O41" s="73">
        <f t="shared" si="100"/>
        <v>0</v>
      </c>
      <c r="P41" s="73">
        <f t="shared" si="100"/>
        <v>0</v>
      </c>
      <c r="Q41" s="73">
        <f t="shared" si="100"/>
        <v>0</v>
      </c>
      <c r="R41" s="73">
        <f t="shared" si="100"/>
        <v>0</v>
      </c>
      <c r="S41" s="73">
        <f t="shared" si="100"/>
        <v>0</v>
      </c>
      <c r="T41" s="73">
        <f t="shared" si="100"/>
        <v>0</v>
      </c>
      <c r="U41" s="73">
        <f t="shared" si="100"/>
        <v>0</v>
      </c>
      <c r="V41" s="64">
        <f t="shared" si="100"/>
        <v>70</v>
      </c>
      <c r="W41" s="73">
        <f t="shared" si="100"/>
        <v>50</v>
      </c>
      <c r="X41" s="73">
        <f t="shared" si="100"/>
        <v>0</v>
      </c>
      <c r="Y41" s="73">
        <f t="shared" si="100"/>
        <v>2</v>
      </c>
      <c r="Z41" s="73">
        <f t="shared" si="100"/>
        <v>18</v>
      </c>
      <c r="AA41" s="73">
        <f t="shared" si="100"/>
        <v>0</v>
      </c>
      <c r="AB41" s="73">
        <f t="shared" si="100"/>
        <v>0</v>
      </c>
      <c r="AC41" s="73">
        <f t="shared" si="100"/>
        <v>0</v>
      </c>
      <c r="AD41" s="73"/>
      <c r="AE41" s="64">
        <f t="shared" si="100"/>
        <v>145</v>
      </c>
      <c r="AF41" s="73">
        <f t="shared" si="100"/>
        <v>50</v>
      </c>
      <c r="AG41" s="73">
        <f t="shared" si="100"/>
        <v>2</v>
      </c>
      <c r="AH41" s="73">
        <f t="shared" si="100"/>
        <v>4</v>
      </c>
      <c r="AI41" s="73">
        <f t="shared" si="100"/>
        <v>88</v>
      </c>
      <c r="AJ41" s="73">
        <f t="shared" si="100"/>
        <v>1</v>
      </c>
      <c r="AK41" s="73">
        <f t="shared" si="100"/>
        <v>0</v>
      </c>
      <c r="AL41" s="73">
        <f t="shared" si="100"/>
        <v>0</v>
      </c>
      <c r="AM41" s="73"/>
      <c r="AN41" s="64">
        <f t="shared" si="100"/>
        <v>184</v>
      </c>
      <c r="AO41" s="73">
        <f t="shared" si="100"/>
        <v>58</v>
      </c>
      <c r="AP41" s="73">
        <f t="shared" si="100"/>
        <v>0</v>
      </c>
      <c r="AQ41" s="73">
        <f t="shared" si="100"/>
        <v>0</v>
      </c>
      <c r="AR41" s="73">
        <f t="shared" si="100"/>
        <v>120</v>
      </c>
      <c r="AS41" s="73">
        <f t="shared" si="100"/>
        <v>0</v>
      </c>
      <c r="AT41" s="73">
        <f t="shared" si="100"/>
        <v>0</v>
      </c>
      <c r="AU41" s="73">
        <f t="shared" si="100"/>
        <v>6</v>
      </c>
      <c r="AV41" s="73"/>
      <c r="AW41" s="64">
        <f t="shared" si="100"/>
        <v>216</v>
      </c>
      <c r="AX41" s="115">
        <f t="shared" si="100"/>
        <v>0</v>
      </c>
      <c r="AY41" s="115">
        <f t="shared" si="100"/>
        <v>0</v>
      </c>
      <c r="AZ41" s="115">
        <f t="shared" si="100"/>
        <v>0</v>
      </c>
      <c r="BA41" s="115">
        <f t="shared" si="100"/>
        <v>198</v>
      </c>
      <c r="BB41" s="115">
        <f t="shared" si="100"/>
        <v>0</v>
      </c>
      <c r="BC41" s="115">
        <f t="shared" si="100"/>
        <v>6</v>
      </c>
      <c r="BD41" s="115">
        <f t="shared" si="100"/>
        <v>12</v>
      </c>
      <c r="BE41" s="73"/>
      <c r="BF41" s="73">
        <f t="shared" si="100"/>
        <v>290</v>
      </c>
      <c r="BG41" s="73">
        <f t="shared" si="100"/>
        <v>337</v>
      </c>
    </row>
    <row r="42" spans="1:59" ht="25.5" customHeight="1" x14ac:dyDescent="0.25">
      <c r="A42" s="34" t="s">
        <v>53</v>
      </c>
      <c r="B42" s="59" t="s">
        <v>86</v>
      </c>
      <c r="C42" s="74">
        <v>101</v>
      </c>
      <c r="D42" s="64"/>
      <c r="E42" s="73"/>
      <c r="F42" s="73"/>
      <c r="G42" s="73"/>
      <c r="H42" s="73"/>
      <c r="I42" s="73"/>
      <c r="J42" s="73"/>
      <c r="K42" s="73"/>
      <c r="L42" s="73"/>
      <c r="M42" s="64"/>
      <c r="N42" s="73"/>
      <c r="O42" s="73"/>
      <c r="P42" s="73"/>
      <c r="Q42" s="73"/>
      <c r="R42" s="73"/>
      <c r="S42" s="73"/>
      <c r="T42" s="73"/>
      <c r="U42" s="73"/>
      <c r="V42" s="65">
        <f>SUM(W42:AC42)</f>
        <v>40</v>
      </c>
      <c r="W42" s="34">
        <v>24</v>
      </c>
      <c r="X42" s="34"/>
      <c r="Y42" s="34">
        <v>2</v>
      </c>
      <c r="Z42" s="34">
        <v>14</v>
      </c>
      <c r="AA42" s="73"/>
      <c r="AB42" s="73"/>
      <c r="AC42" s="73"/>
      <c r="AD42" s="73"/>
      <c r="AE42" s="65">
        <f>SUM(AF42:AL42)</f>
        <v>61</v>
      </c>
      <c r="AF42" s="34">
        <v>18</v>
      </c>
      <c r="AG42" s="34">
        <v>2</v>
      </c>
      <c r="AH42" s="34">
        <v>4</v>
      </c>
      <c r="AI42" s="34">
        <v>36</v>
      </c>
      <c r="AJ42" s="34">
        <v>1</v>
      </c>
      <c r="AK42" s="73"/>
      <c r="AL42" s="73"/>
      <c r="AM42" s="43" t="s">
        <v>20</v>
      </c>
      <c r="AN42" s="64"/>
      <c r="AO42" s="31"/>
      <c r="AP42" s="31"/>
      <c r="AQ42" s="31"/>
      <c r="AR42" s="31"/>
      <c r="AS42" s="31"/>
      <c r="AT42" s="31"/>
      <c r="AU42" s="62"/>
      <c r="AV42" s="62"/>
      <c r="AW42" s="64"/>
      <c r="AX42" s="73"/>
      <c r="AY42" s="73"/>
      <c r="AZ42" s="73"/>
      <c r="BA42" s="73"/>
      <c r="BB42" s="73"/>
      <c r="BC42" s="73"/>
      <c r="BD42" s="73"/>
      <c r="BE42" s="73"/>
      <c r="BF42" s="99">
        <v>72</v>
      </c>
      <c r="BG42" s="34">
        <v>29</v>
      </c>
    </row>
    <row r="43" spans="1:59" ht="24.75" x14ac:dyDescent="0.25">
      <c r="A43" s="34" t="s">
        <v>87</v>
      </c>
      <c r="B43" s="59" t="s">
        <v>88</v>
      </c>
      <c r="C43" s="74">
        <v>152</v>
      </c>
      <c r="D43" s="65"/>
      <c r="E43" s="74"/>
      <c r="F43" s="74"/>
      <c r="G43" s="74"/>
      <c r="H43" s="74"/>
      <c r="I43" s="74"/>
      <c r="J43" s="74"/>
      <c r="K43" s="74"/>
      <c r="L43" s="74"/>
      <c r="M43" s="65"/>
      <c r="N43" s="74"/>
      <c r="O43" s="74"/>
      <c r="P43" s="74"/>
      <c r="Q43" s="74"/>
      <c r="R43" s="74"/>
      <c r="S43" s="74"/>
      <c r="T43" s="74"/>
      <c r="U43" s="74"/>
      <c r="V43" s="65">
        <f t="shared" ref="V43:V48" si="101">SUM(W43:AC43)</f>
        <v>30</v>
      </c>
      <c r="W43" s="74">
        <v>26</v>
      </c>
      <c r="X43" s="74"/>
      <c r="Y43" s="74"/>
      <c r="Z43" s="74">
        <v>4</v>
      </c>
      <c r="AA43" s="74"/>
      <c r="AB43" s="74"/>
      <c r="AC43" s="74"/>
      <c r="AD43" s="74"/>
      <c r="AE43" s="65">
        <f t="shared" ref="AE43:AE48" si="102">SUM(AF43:AL43)</f>
        <v>48</v>
      </c>
      <c r="AF43" s="74">
        <v>32</v>
      </c>
      <c r="AG43" s="74"/>
      <c r="AH43" s="74"/>
      <c r="AI43" s="74">
        <v>16</v>
      </c>
      <c r="AJ43" s="74"/>
      <c r="AK43" s="74"/>
      <c r="AL43" s="74"/>
      <c r="AM43" s="73"/>
      <c r="AN43" s="64">
        <v>74</v>
      </c>
      <c r="AO43" s="34">
        <v>58</v>
      </c>
      <c r="AP43" s="34"/>
      <c r="AQ43" s="34"/>
      <c r="AR43" s="34">
        <v>14</v>
      </c>
      <c r="AS43" s="34"/>
      <c r="AT43" s="34"/>
      <c r="AU43" s="90">
        <v>2</v>
      </c>
      <c r="AV43" s="82" t="s">
        <v>18</v>
      </c>
      <c r="AW43" s="65"/>
      <c r="AX43" s="74"/>
      <c r="AY43" s="74"/>
      <c r="AZ43" s="74"/>
      <c r="BA43" s="74"/>
      <c r="BB43" s="74"/>
      <c r="BC43" s="74"/>
      <c r="BD43" s="34"/>
      <c r="BE43" s="100"/>
      <c r="BF43" s="99">
        <v>110</v>
      </c>
      <c r="BG43" s="34">
        <v>42</v>
      </c>
    </row>
    <row r="44" spans="1:59" ht="33" x14ac:dyDescent="0.25">
      <c r="A44" s="135" t="s">
        <v>54</v>
      </c>
      <c r="B44" s="53" t="s">
        <v>103</v>
      </c>
      <c r="C44" s="74">
        <v>84</v>
      </c>
      <c r="D44" s="66"/>
      <c r="E44" s="76"/>
      <c r="F44" s="76"/>
      <c r="G44" s="76"/>
      <c r="H44" s="76"/>
      <c r="I44" s="76"/>
      <c r="J44" s="76"/>
      <c r="K44" s="76"/>
      <c r="L44" s="76"/>
      <c r="M44" s="66"/>
      <c r="N44" s="76"/>
      <c r="O44" s="76"/>
      <c r="P44" s="74"/>
      <c r="Q44" s="74"/>
      <c r="R44" s="74"/>
      <c r="S44" s="74"/>
      <c r="T44" s="74"/>
      <c r="U44" s="74"/>
      <c r="V44" s="65">
        <f t="shared" si="101"/>
        <v>0</v>
      </c>
      <c r="W44" s="74"/>
      <c r="X44" s="74"/>
      <c r="Y44" s="74"/>
      <c r="Z44" s="74"/>
      <c r="AA44" s="74"/>
      <c r="AB44" s="74"/>
      <c r="AC44" s="74"/>
      <c r="AD44" s="74"/>
      <c r="AE44" s="65">
        <f t="shared" si="102"/>
        <v>0</v>
      </c>
      <c r="AF44" s="74"/>
      <c r="AG44" s="74"/>
      <c r="AH44" s="74"/>
      <c r="AI44" s="74"/>
      <c r="AJ44" s="74"/>
      <c r="AK44" s="74"/>
      <c r="AL44" s="74"/>
      <c r="AM44" s="74"/>
      <c r="AN44" s="64">
        <v>84</v>
      </c>
      <c r="AO44" s="34"/>
      <c r="AP44" s="34"/>
      <c r="AQ44" s="34"/>
      <c r="AR44" s="34">
        <v>84</v>
      </c>
      <c r="AS44" s="34"/>
      <c r="AT44" s="34"/>
      <c r="AU44" s="34"/>
      <c r="AV44" s="131" t="s">
        <v>36</v>
      </c>
      <c r="AW44" s="65"/>
      <c r="AX44" s="74"/>
      <c r="AY44" s="74"/>
      <c r="AZ44" s="74"/>
      <c r="BA44" s="74"/>
      <c r="BB44" s="74"/>
      <c r="BC44" s="74"/>
      <c r="BD44" s="51"/>
      <c r="BE44" s="104"/>
      <c r="BF44" s="133">
        <v>72</v>
      </c>
      <c r="BG44" s="135">
        <v>74</v>
      </c>
    </row>
    <row r="45" spans="1:59" ht="24.75" x14ac:dyDescent="0.25">
      <c r="A45" s="136"/>
      <c r="B45" s="53" t="s">
        <v>104</v>
      </c>
      <c r="C45" s="74">
        <v>62</v>
      </c>
      <c r="D45" s="66"/>
      <c r="E45" s="76"/>
      <c r="F45" s="76"/>
      <c r="G45" s="76"/>
      <c r="H45" s="76"/>
      <c r="I45" s="76"/>
      <c r="J45" s="76"/>
      <c r="K45" s="76"/>
      <c r="L45" s="76"/>
      <c r="M45" s="66"/>
      <c r="N45" s="76"/>
      <c r="O45" s="76"/>
      <c r="P45" s="74"/>
      <c r="Q45" s="74"/>
      <c r="R45" s="74"/>
      <c r="S45" s="74"/>
      <c r="T45" s="74"/>
      <c r="U45" s="74"/>
      <c r="V45" s="65">
        <f t="shared" si="101"/>
        <v>0</v>
      </c>
      <c r="W45" s="74"/>
      <c r="X45" s="74"/>
      <c r="Y45" s="74"/>
      <c r="Z45" s="74"/>
      <c r="AA45" s="74"/>
      <c r="AB45" s="74"/>
      <c r="AC45" s="74"/>
      <c r="AD45" s="74"/>
      <c r="AE45" s="65">
        <f t="shared" si="102"/>
        <v>36</v>
      </c>
      <c r="AF45" s="74"/>
      <c r="AG45" s="74"/>
      <c r="AH45" s="74"/>
      <c r="AI45" s="74">
        <v>36</v>
      </c>
      <c r="AJ45" s="74"/>
      <c r="AK45" s="74"/>
      <c r="AL45" s="74"/>
      <c r="AM45" s="74"/>
      <c r="AN45" s="64">
        <v>26</v>
      </c>
      <c r="AO45" s="34"/>
      <c r="AP45" s="34"/>
      <c r="AQ45" s="34"/>
      <c r="AR45" s="34">
        <v>22</v>
      </c>
      <c r="AS45" s="34"/>
      <c r="AT45" s="34"/>
      <c r="AU45" s="90">
        <v>4</v>
      </c>
      <c r="AV45" s="132"/>
      <c r="AW45" s="65"/>
      <c r="AX45" s="74"/>
      <c r="AY45" s="74"/>
      <c r="AZ45" s="74"/>
      <c r="BA45" s="74"/>
      <c r="BB45" s="74"/>
      <c r="BC45" s="74"/>
      <c r="BD45" s="51"/>
      <c r="BE45" s="103"/>
      <c r="BF45" s="134"/>
      <c r="BG45" s="136"/>
    </row>
    <row r="46" spans="1:59" ht="41.25" x14ac:dyDescent="0.25">
      <c r="A46" s="34" t="s">
        <v>55</v>
      </c>
      <c r="B46" s="57" t="s">
        <v>105</v>
      </c>
      <c r="C46" s="74">
        <v>198</v>
      </c>
      <c r="D46" s="66"/>
      <c r="E46" s="76"/>
      <c r="F46" s="76"/>
      <c r="G46" s="76"/>
      <c r="H46" s="76"/>
      <c r="I46" s="76"/>
      <c r="J46" s="76"/>
      <c r="K46" s="76"/>
      <c r="L46" s="76"/>
      <c r="M46" s="66"/>
      <c r="N46" s="76"/>
      <c r="O46" s="76"/>
      <c r="P46" s="74"/>
      <c r="Q46" s="74"/>
      <c r="R46" s="74"/>
      <c r="S46" s="74"/>
      <c r="T46" s="74"/>
      <c r="U46" s="74"/>
      <c r="V46" s="65">
        <f t="shared" si="101"/>
        <v>0</v>
      </c>
      <c r="W46" s="74"/>
      <c r="X46" s="74"/>
      <c r="Y46" s="74"/>
      <c r="Z46" s="74"/>
      <c r="AA46" s="74"/>
      <c r="AB46" s="74"/>
      <c r="AC46" s="74"/>
      <c r="AD46" s="74"/>
      <c r="AE46" s="65">
        <f t="shared" si="102"/>
        <v>0</v>
      </c>
      <c r="AF46" s="74"/>
      <c r="AG46" s="74"/>
      <c r="AH46" s="74"/>
      <c r="AI46" s="74"/>
      <c r="AJ46" s="74"/>
      <c r="AK46" s="74"/>
      <c r="AL46" s="74"/>
      <c r="AM46" s="74"/>
      <c r="AN46" s="64"/>
      <c r="AO46" s="34"/>
      <c r="AP46" s="34"/>
      <c r="AQ46" s="34"/>
      <c r="AR46" s="34"/>
      <c r="AS46" s="34"/>
      <c r="AT46" s="34"/>
      <c r="AU46" s="34"/>
      <c r="AV46" s="34"/>
      <c r="AW46" s="65">
        <v>198</v>
      </c>
      <c r="AX46" s="74"/>
      <c r="AY46" s="74"/>
      <c r="AZ46" s="74"/>
      <c r="BA46" s="74">
        <v>198</v>
      </c>
      <c r="BB46" s="74"/>
      <c r="BC46" s="74"/>
      <c r="BD46" s="34"/>
      <c r="BE46" s="45" t="s">
        <v>91</v>
      </c>
      <c r="BF46" s="99">
        <v>36</v>
      </c>
      <c r="BG46" s="34">
        <v>162</v>
      </c>
    </row>
    <row r="47" spans="1:59" ht="16.5" x14ac:dyDescent="0.25">
      <c r="A47" s="34" t="s">
        <v>89</v>
      </c>
      <c r="B47" s="57" t="s">
        <v>84</v>
      </c>
      <c r="C47" s="121">
        <v>6</v>
      </c>
      <c r="D47" s="66"/>
      <c r="E47" s="76"/>
      <c r="F47" s="76"/>
      <c r="G47" s="76"/>
      <c r="H47" s="76"/>
      <c r="I47" s="76"/>
      <c r="J47" s="76"/>
      <c r="K47" s="76"/>
      <c r="L47" s="76"/>
      <c r="M47" s="66"/>
      <c r="N47" s="76"/>
      <c r="O47" s="76"/>
      <c r="P47" s="74"/>
      <c r="Q47" s="74"/>
      <c r="R47" s="74"/>
      <c r="S47" s="74"/>
      <c r="T47" s="74"/>
      <c r="U47" s="74"/>
      <c r="V47" s="65">
        <f t="shared" si="101"/>
        <v>0</v>
      </c>
      <c r="W47" s="74"/>
      <c r="X47" s="74"/>
      <c r="Y47" s="74"/>
      <c r="Z47" s="74"/>
      <c r="AA47" s="74"/>
      <c r="AB47" s="74"/>
      <c r="AC47" s="74"/>
      <c r="AD47" s="74"/>
      <c r="AE47" s="65">
        <f t="shared" si="102"/>
        <v>0</v>
      </c>
      <c r="AF47" s="74"/>
      <c r="AG47" s="74"/>
      <c r="AH47" s="74"/>
      <c r="AI47" s="74"/>
      <c r="AJ47" s="74"/>
      <c r="AK47" s="74"/>
      <c r="AL47" s="74"/>
      <c r="AM47" s="74"/>
      <c r="AN47" s="81"/>
      <c r="AO47" s="34"/>
      <c r="AP47" s="34"/>
      <c r="AQ47" s="34"/>
      <c r="AR47" s="34"/>
      <c r="AS47" s="34"/>
      <c r="AT47" s="121"/>
      <c r="AU47" s="34"/>
      <c r="AV47" s="34"/>
      <c r="AW47" s="121">
        <v>6</v>
      </c>
      <c r="AX47" s="34"/>
      <c r="AY47" s="34"/>
      <c r="AZ47" s="34"/>
      <c r="BA47" s="34"/>
      <c r="BB47" s="34"/>
      <c r="BC47" s="121">
        <v>6</v>
      </c>
      <c r="BD47" s="34"/>
      <c r="BE47" s="31"/>
      <c r="BF47" s="99"/>
      <c r="BG47" s="34">
        <v>18</v>
      </c>
    </row>
    <row r="48" spans="1:59" ht="34.5" customHeight="1" x14ac:dyDescent="0.25">
      <c r="A48" s="34" t="s">
        <v>18</v>
      </c>
      <c r="B48" s="57" t="s">
        <v>85</v>
      </c>
      <c r="C48" s="74">
        <v>12</v>
      </c>
      <c r="D48" s="66"/>
      <c r="E48" s="76"/>
      <c r="F48" s="76"/>
      <c r="G48" s="76"/>
      <c r="H48" s="76"/>
      <c r="I48" s="76"/>
      <c r="J48" s="76"/>
      <c r="K48" s="76"/>
      <c r="L48" s="76"/>
      <c r="M48" s="66"/>
      <c r="N48" s="76"/>
      <c r="O48" s="76"/>
      <c r="P48" s="74"/>
      <c r="Q48" s="74"/>
      <c r="R48" s="74"/>
      <c r="S48" s="74"/>
      <c r="T48" s="74"/>
      <c r="U48" s="74"/>
      <c r="V48" s="65">
        <f t="shared" si="101"/>
        <v>0</v>
      </c>
      <c r="W48" s="74"/>
      <c r="X48" s="74"/>
      <c r="Y48" s="74"/>
      <c r="Z48" s="74"/>
      <c r="AA48" s="74"/>
      <c r="AB48" s="74"/>
      <c r="AC48" s="74"/>
      <c r="AD48" s="74"/>
      <c r="AE48" s="65">
        <f t="shared" si="102"/>
        <v>0</v>
      </c>
      <c r="AF48" s="74"/>
      <c r="AG48" s="74"/>
      <c r="AH48" s="74"/>
      <c r="AI48" s="74"/>
      <c r="AJ48" s="74"/>
      <c r="AK48" s="74"/>
      <c r="AL48" s="74"/>
      <c r="AM48" s="74"/>
      <c r="AN48" s="65"/>
      <c r="AO48" s="74"/>
      <c r="AP48" s="74"/>
      <c r="AQ48" s="74"/>
      <c r="AR48" s="74"/>
      <c r="AS48" s="74"/>
      <c r="AT48" s="74"/>
      <c r="AU48" s="74"/>
      <c r="AV48" s="74"/>
      <c r="AW48" s="65">
        <v>12</v>
      </c>
      <c r="AX48" s="34"/>
      <c r="AY48" s="34"/>
      <c r="AZ48" s="34"/>
      <c r="BA48" s="34"/>
      <c r="BB48" s="34"/>
      <c r="BC48" s="34"/>
      <c r="BD48" s="90">
        <v>12</v>
      </c>
      <c r="BE48" s="82" t="s">
        <v>46</v>
      </c>
      <c r="BF48" s="99"/>
      <c r="BG48" s="34">
        <v>12</v>
      </c>
    </row>
    <row r="49" spans="1:59" ht="21.75" customHeight="1" x14ac:dyDescent="0.25">
      <c r="A49" s="31" t="s">
        <v>56</v>
      </c>
      <c r="B49" s="55" t="s">
        <v>98</v>
      </c>
      <c r="C49" s="73">
        <f>SUM(C50,C51,C52,C53,C54,C55)</f>
        <v>776</v>
      </c>
      <c r="D49" s="64">
        <f t="shared" ref="D49:BG49" si="103">SUM(D50,D51,D52,D53,D54,D55)</f>
        <v>0</v>
      </c>
      <c r="E49" s="73">
        <f t="shared" si="103"/>
        <v>0</v>
      </c>
      <c r="F49" s="73">
        <f t="shared" si="103"/>
        <v>0</v>
      </c>
      <c r="G49" s="73">
        <f t="shared" si="103"/>
        <v>0</v>
      </c>
      <c r="H49" s="73">
        <f t="shared" si="103"/>
        <v>0</v>
      </c>
      <c r="I49" s="73">
        <f t="shared" si="103"/>
        <v>0</v>
      </c>
      <c r="J49" s="73">
        <f t="shared" si="103"/>
        <v>0</v>
      </c>
      <c r="K49" s="73">
        <f t="shared" si="103"/>
        <v>0</v>
      </c>
      <c r="L49" s="73"/>
      <c r="M49" s="64">
        <f t="shared" si="103"/>
        <v>0</v>
      </c>
      <c r="N49" s="73">
        <f t="shared" si="103"/>
        <v>0</v>
      </c>
      <c r="O49" s="73">
        <f t="shared" si="103"/>
        <v>0</v>
      </c>
      <c r="P49" s="73">
        <f t="shared" si="103"/>
        <v>0</v>
      </c>
      <c r="Q49" s="73">
        <f t="shared" si="103"/>
        <v>0</v>
      </c>
      <c r="R49" s="73">
        <f t="shared" si="103"/>
        <v>0</v>
      </c>
      <c r="S49" s="73">
        <f t="shared" si="103"/>
        <v>0</v>
      </c>
      <c r="T49" s="73">
        <f t="shared" si="103"/>
        <v>0</v>
      </c>
      <c r="U49" s="73"/>
      <c r="V49" s="64">
        <f t="shared" si="103"/>
        <v>0</v>
      </c>
      <c r="W49" s="73">
        <f t="shared" si="103"/>
        <v>0</v>
      </c>
      <c r="X49" s="73">
        <f t="shared" si="103"/>
        <v>0</v>
      </c>
      <c r="Y49" s="73">
        <f t="shared" si="103"/>
        <v>0</v>
      </c>
      <c r="Z49" s="73">
        <f t="shared" si="103"/>
        <v>0</v>
      </c>
      <c r="AA49" s="73">
        <f t="shared" si="103"/>
        <v>0</v>
      </c>
      <c r="AB49" s="73">
        <f t="shared" si="103"/>
        <v>0</v>
      </c>
      <c r="AC49" s="73">
        <f t="shared" si="103"/>
        <v>0</v>
      </c>
      <c r="AD49" s="73"/>
      <c r="AE49" s="64">
        <f t="shared" si="103"/>
        <v>0</v>
      </c>
      <c r="AF49" s="73">
        <f t="shared" si="103"/>
        <v>0</v>
      </c>
      <c r="AG49" s="73">
        <f t="shared" si="103"/>
        <v>0</v>
      </c>
      <c r="AH49" s="73">
        <f t="shared" si="103"/>
        <v>0</v>
      </c>
      <c r="AI49" s="73">
        <f t="shared" si="103"/>
        <v>0</v>
      </c>
      <c r="AJ49" s="73">
        <f t="shared" si="103"/>
        <v>0</v>
      </c>
      <c r="AK49" s="73">
        <f t="shared" si="103"/>
        <v>0</v>
      </c>
      <c r="AL49" s="73">
        <f t="shared" si="103"/>
        <v>0</v>
      </c>
      <c r="AM49" s="73"/>
      <c r="AN49" s="64">
        <f t="shared" si="103"/>
        <v>290</v>
      </c>
      <c r="AO49" s="73">
        <f t="shared" si="103"/>
        <v>116</v>
      </c>
      <c r="AP49" s="73">
        <f t="shared" si="103"/>
        <v>4</v>
      </c>
      <c r="AQ49" s="73">
        <f t="shared" si="103"/>
        <v>12</v>
      </c>
      <c r="AR49" s="73">
        <f t="shared" si="103"/>
        <v>154</v>
      </c>
      <c r="AS49" s="73">
        <f t="shared" si="103"/>
        <v>4</v>
      </c>
      <c r="AT49" s="73">
        <f t="shared" si="103"/>
        <v>0</v>
      </c>
      <c r="AU49" s="73">
        <f t="shared" si="103"/>
        <v>0</v>
      </c>
      <c r="AV49" s="73"/>
      <c r="AW49" s="64">
        <f t="shared" si="103"/>
        <v>486</v>
      </c>
      <c r="AX49" s="73">
        <f t="shared" si="103"/>
        <v>28</v>
      </c>
      <c r="AY49" s="73">
        <f t="shared" si="103"/>
        <v>0</v>
      </c>
      <c r="AZ49" s="73">
        <f t="shared" si="103"/>
        <v>2</v>
      </c>
      <c r="BA49" s="73">
        <f t="shared" si="103"/>
        <v>428</v>
      </c>
      <c r="BB49" s="73">
        <f t="shared" si="103"/>
        <v>4</v>
      </c>
      <c r="BC49" s="73">
        <f t="shared" si="103"/>
        <v>6</v>
      </c>
      <c r="BD49" s="73">
        <f t="shared" si="103"/>
        <v>18</v>
      </c>
      <c r="BE49" s="73"/>
      <c r="BF49" s="73">
        <f t="shared" si="103"/>
        <v>386</v>
      </c>
      <c r="BG49" s="73">
        <f t="shared" si="103"/>
        <v>402</v>
      </c>
    </row>
    <row r="50" spans="1:59" ht="21" customHeight="1" x14ac:dyDescent="0.25">
      <c r="A50" s="51" t="s">
        <v>57</v>
      </c>
      <c r="B50" s="59" t="s">
        <v>48</v>
      </c>
      <c r="C50" s="74">
        <v>94</v>
      </c>
      <c r="D50" s="65"/>
      <c r="E50" s="74"/>
      <c r="F50" s="74"/>
      <c r="G50" s="74"/>
      <c r="H50" s="74"/>
      <c r="I50" s="74"/>
      <c r="J50" s="74"/>
      <c r="K50" s="74"/>
      <c r="L50" s="74"/>
      <c r="M50" s="65"/>
      <c r="N50" s="74"/>
      <c r="O50" s="74"/>
      <c r="P50" s="74"/>
      <c r="Q50" s="74"/>
      <c r="R50" s="74"/>
      <c r="S50" s="74"/>
      <c r="T50" s="74"/>
      <c r="U50" s="74"/>
      <c r="V50" s="65"/>
      <c r="W50" s="74"/>
      <c r="X50" s="74"/>
      <c r="Y50" s="74"/>
      <c r="Z50" s="74"/>
      <c r="AA50" s="74"/>
      <c r="AB50" s="74"/>
      <c r="AC50" s="74"/>
      <c r="AD50" s="74"/>
      <c r="AE50" s="65"/>
      <c r="AF50" s="74"/>
      <c r="AG50" s="74"/>
      <c r="AH50" s="74"/>
      <c r="AI50" s="74"/>
      <c r="AJ50" s="74"/>
      <c r="AK50" s="74"/>
      <c r="AL50" s="74"/>
      <c r="AM50" s="74"/>
      <c r="AN50" s="65">
        <v>94</v>
      </c>
      <c r="AO50" s="74">
        <v>40</v>
      </c>
      <c r="AP50" s="74">
        <v>2</v>
      </c>
      <c r="AQ50" s="74">
        <v>4</v>
      </c>
      <c r="AR50" s="74">
        <v>46</v>
      </c>
      <c r="AS50" s="74">
        <v>2</v>
      </c>
      <c r="AT50" s="74"/>
      <c r="AU50" s="74"/>
      <c r="AV50" s="43" t="s">
        <v>20</v>
      </c>
      <c r="AW50" s="65"/>
      <c r="AX50" s="74"/>
      <c r="AY50" s="74"/>
      <c r="AZ50" s="74"/>
      <c r="BA50" s="74"/>
      <c r="BB50" s="74"/>
      <c r="BC50" s="74"/>
      <c r="BD50" s="74"/>
      <c r="BE50" s="73"/>
      <c r="BF50" s="99">
        <v>36</v>
      </c>
      <c r="BG50" s="34">
        <v>58</v>
      </c>
    </row>
    <row r="51" spans="1:59" x14ac:dyDescent="0.25">
      <c r="A51" s="51" t="s">
        <v>58</v>
      </c>
      <c r="B51" s="53" t="s">
        <v>90</v>
      </c>
      <c r="C51" s="74">
        <v>214</v>
      </c>
      <c r="D51" s="65"/>
      <c r="E51" s="74"/>
      <c r="F51" s="74"/>
      <c r="G51" s="74"/>
      <c r="H51" s="74"/>
      <c r="I51" s="74"/>
      <c r="J51" s="74"/>
      <c r="K51" s="74"/>
      <c r="L51" s="74"/>
      <c r="M51" s="65"/>
      <c r="N51" s="74"/>
      <c r="O51" s="74"/>
      <c r="P51" s="74"/>
      <c r="Q51" s="74"/>
      <c r="R51" s="74"/>
      <c r="S51" s="74"/>
      <c r="T51" s="74"/>
      <c r="U51" s="74"/>
      <c r="V51" s="65"/>
      <c r="W51" s="74"/>
      <c r="X51" s="74"/>
      <c r="Y51" s="74"/>
      <c r="Z51" s="74"/>
      <c r="AA51" s="74"/>
      <c r="AB51" s="74"/>
      <c r="AC51" s="74"/>
      <c r="AD51" s="74"/>
      <c r="AE51" s="65"/>
      <c r="AF51" s="74"/>
      <c r="AG51" s="74"/>
      <c r="AH51" s="74"/>
      <c r="AI51" s="74"/>
      <c r="AJ51" s="74"/>
      <c r="AK51" s="74"/>
      <c r="AL51" s="74"/>
      <c r="AM51" s="74"/>
      <c r="AN51" s="65">
        <v>130</v>
      </c>
      <c r="AO51" s="74">
        <v>76</v>
      </c>
      <c r="AP51" s="74">
        <v>2</v>
      </c>
      <c r="AQ51" s="74">
        <v>8</v>
      </c>
      <c r="AR51" s="74">
        <v>42</v>
      </c>
      <c r="AS51" s="74">
        <v>2</v>
      </c>
      <c r="AT51" s="74"/>
      <c r="AU51" s="74"/>
      <c r="AV51" s="74"/>
      <c r="AW51" s="65">
        <v>84</v>
      </c>
      <c r="AX51" s="74">
        <v>28</v>
      </c>
      <c r="AY51" s="74"/>
      <c r="AZ51" s="74">
        <v>2</v>
      </c>
      <c r="BA51" s="74">
        <v>44</v>
      </c>
      <c r="BB51" s="74">
        <v>4</v>
      </c>
      <c r="BC51" s="74"/>
      <c r="BD51" s="77">
        <v>6</v>
      </c>
      <c r="BE51" s="83" t="s">
        <v>18</v>
      </c>
      <c r="BF51" s="99">
        <v>98</v>
      </c>
      <c r="BG51" s="34">
        <v>116</v>
      </c>
    </row>
    <row r="52" spans="1:59" ht="33" x14ac:dyDescent="0.25">
      <c r="A52" s="34" t="s">
        <v>59</v>
      </c>
      <c r="B52" s="53" t="s">
        <v>106</v>
      </c>
      <c r="C52" s="74">
        <v>126</v>
      </c>
      <c r="D52" s="66"/>
      <c r="E52" s="76"/>
      <c r="F52" s="76"/>
      <c r="G52" s="76"/>
      <c r="H52" s="76"/>
      <c r="I52" s="76"/>
      <c r="J52" s="76"/>
      <c r="K52" s="76"/>
      <c r="L52" s="76"/>
      <c r="M52" s="66"/>
      <c r="N52" s="76"/>
      <c r="O52" s="76"/>
      <c r="P52" s="74"/>
      <c r="Q52" s="74"/>
      <c r="R52" s="74"/>
      <c r="S52" s="74"/>
      <c r="T52" s="74"/>
      <c r="U52" s="74"/>
      <c r="V52" s="65"/>
      <c r="W52" s="74"/>
      <c r="X52" s="74"/>
      <c r="Y52" s="74"/>
      <c r="Z52" s="74"/>
      <c r="AA52" s="74"/>
      <c r="AB52" s="74"/>
      <c r="AC52" s="74"/>
      <c r="AD52" s="74"/>
      <c r="AE52" s="65"/>
      <c r="AF52" s="74"/>
      <c r="AG52" s="74"/>
      <c r="AH52" s="74"/>
      <c r="AI52" s="74"/>
      <c r="AJ52" s="74"/>
      <c r="AK52" s="74"/>
      <c r="AL52" s="74"/>
      <c r="AM52" s="74"/>
      <c r="AN52" s="65">
        <v>66</v>
      </c>
      <c r="AO52" s="74"/>
      <c r="AP52" s="74"/>
      <c r="AQ52" s="74"/>
      <c r="AR52" s="74">
        <v>66</v>
      </c>
      <c r="AS52" s="74"/>
      <c r="AT52" s="74"/>
      <c r="AU52" s="74"/>
      <c r="AV52" s="74"/>
      <c r="AW52" s="65">
        <v>60</v>
      </c>
      <c r="AX52" s="74"/>
      <c r="AY52" s="74"/>
      <c r="AZ52" s="74"/>
      <c r="BA52" s="74">
        <v>60</v>
      </c>
      <c r="BB52" s="74"/>
      <c r="BC52" s="74"/>
      <c r="BD52" s="74"/>
      <c r="BE52" s="81" t="s">
        <v>36</v>
      </c>
      <c r="BF52" s="99">
        <v>108</v>
      </c>
      <c r="BG52" s="34">
        <v>18</v>
      </c>
    </row>
    <row r="53" spans="1:59" ht="33" x14ac:dyDescent="0.25">
      <c r="A53" s="34" t="s">
        <v>60</v>
      </c>
      <c r="B53" s="57" t="s">
        <v>107</v>
      </c>
      <c r="C53" s="74">
        <v>324</v>
      </c>
      <c r="D53" s="66"/>
      <c r="E53" s="76"/>
      <c r="F53" s="76"/>
      <c r="G53" s="76"/>
      <c r="H53" s="76"/>
      <c r="I53" s="76"/>
      <c r="J53" s="76"/>
      <c r="K53" s="76"/>
      <c r="L53" s="76"/>
      <c r="M53" s="66"/>
      <c r="N53" s="76"/>
      <c r="O53" s="76"/>
      <c r="P53" s="74"/>
      <c r="Q53" s="74"/>
      <c r="R53" s="74"/>
      <c r="S53" s="74"/>
      <c r="T53" s="74"/>
      <c r="U53" s="74"/>
      <c r="V53" s="65"/>
      <c r="W53" s="74"/>
      <c r="X53" s="74"/>
      <c r="Y53" s="74"/>
      <c r="Z53" s="74"/>
      <c r="AA53" s="74"/>
      <c r="AB53" s="74"/>
      <c r="AC53" s="74"/>
      <c r="AD53" s="74"/>
      <c r="AE53" s="65"/>
      <c r="AF53" s="74"/>
      <c r="AG53" s="74"/>
      <c r="AH53" s="74"/>
      <c r="AI53" s="75"/>
      <c r="AJ53" s="75"/>
      <c r="AK53" s="74"/>
      <c r="AL53" s="74"/>
      <c r="AM53" s="74"/>
      <c r="AN53" s="65"/>
      <c r="AO53" s="74"/>
      <c r="AP53" s="74"/>
      <c r="AQ53" s="74"/>
      <c r="AR53" s="74"/>
      <c r="AS53" s="74"/>
      <c r="AT53" s="74"/>
      <c r="AU53" s="74"/>
      <c r="AV53" s="74"/>
      <c r="AW53" s="65">
        <v>324</v>
      </c>
      <c r="AX53" s="74"/>
      <c r="AY53" s="74"/>
      <c r="AZ53" s="74"/>
      <c r="BA53" s="74">
        <v>324</v>
      </c>
      <c r="BB53" s="74"/>
      <c r="BC53" s="74"/>
      <c r="BD53" s="74"/>
      <c r="BE53" s="45" t="s">
        <v>91</v>
      </c>
      <c r="BF53" s="99">
        <v>144</v>
      </c>
      <c r="BG53" s="34">
        <v>180</v>
      </c>
    </row>
    <row r="54" spans="1:59" ht="16.5" x14ac:dyDescent="0.25">
      <c r="A54" s="34" t="s">
        <v>83</v>
      </c>
      <c r="B54" s="57" t="s">
        <v>84</v>
      </c>
      <c r="C54" s="121">
        <v>6</v>
      </c>
      <c r="D54" s="66"/>
      <c r="E54" s="76"/>
      <c r="F54" s="76"/>
      <c r="G54" s="76"/>
      <c r="H54" s="76"/>
      <c r="I54" s="76"/>
      <c r="J54" s="76"/>
      <c r="K54" s="76"/>
      <c r="L54" s="76"/>
      <c r="M54" s="66"/>
      <c r="N54" s="76"/>
      <c r="O54" s="76"/>
      <c r="P54" s="74"/>
      <c r="Q54" s="74"/>
      <c r="R54" s="74"/>
      <c r="S54" s="74"/>
      <c r="T54" s="74"/>
      <c r="U54" s="74"/>
      <c r="V54" s="65"/>
      <c r="W54" s="74"/>
      <c r="X54" s="74"/>
      <c r="Y54" s="74"/>
      <c r="Z54" s="74"/>
      <c r="AA54" s="74"/>
      <c r="AB54" s="74"/>
      <c r="AC54" s="74"/>
      <c r="AD54" s="74"/>
      <c r="AE54" s="65"/>
      <c r="AF54" s="74"/>
      <c r="AG54" s="74"/>
      <c r="AH54" s="74"/>
      <c r="AI54" s="75"/>
      <c r="AJ54" s="75"/>
      <c r="AK54" s="74"/>
      <c r="AL54" s="74"/>
      <c r="AM54" s="74"/>
      <c r="AN54" s="65"/>
      <c r="AO54" s="74"/>
      <c r="AP54" s="74"/>
      <c r="AQ54" s="74"/>
      <c r="AR54" s="74"/>
      <c r="AS54" s="74"/>
      <c r="AT54" s="74"/>
      <c r="AU54" s="74"/>
      <c r="AV54" s="74"/>
      <c r="AW54" s="121">
        <v>6</v>
      </c>
      <c r="AX54" s="74"/>
      <c r="AY54" s="74"/>
      <c r="AZ54" s="74"/>
      <c r="BA54" s="74"/>
      <c r="BB54" s="74"/>
      <c r="BC54" s="121">
        <v>6</v>
      </c>
      <c r="BD54" s="74"/>
      <c r="BE54" s="73"/>
      <c r="BF54" s="99"/>
      <c r="BG54" s="34">
        <v>18</v>
      </c>
    </row>
    <row r="55" spans="1:59" ht="23.25" customHeight="1" x14ac:dyDescent="0.25">
      <c r="A55" s="34" t="s">
        <v>18</v>
      </c>
      <c r="B55" s="57" t="s">
        <v>85</v>
      </c>
      <c r="C55" s="74">
        <v>12</v>
      </c>
      <c r="D55" s="66"/>
      <c r="E55" s="76"/>
      <c r="F55" s="76"/>
      <c r="G55" s="76"/>
      <c r="H55" s="76"/>
      <c r="I55" s="76"/>
      <c r="J55" s="76"/>
      <c r="K55" s="76"/>
      <c r="L55" s="76"/>
      <c r="M55" s="66"/>
      <c r="N55" s="76"/>
      <c r="O55" s="76"/>
      <c r="P55" s="74"/>
      <c r="Q55" s="74"/>
      <c r="R55" s="74"/>
      <c r="S55" s="74"/>
      <c r="T55" s="74"/>
      <c r="U55" s="74"/>
      <c r="V55" s="65"/>
      <c r="W55" s="74"/>
      <c r="X55" s="74"/>
      <c r="Y55" s="74"/>
      <c r="Z55" s="74"/>
      <c r="AA55" s="74"/>
      <c r="AB55" s="74"/>
      <c r="AC55" s="74"/>
      <c r="AD55" s="74"/>
      <c r="AE55" s="65"/>
      <c r="AF55" s="74"/>
      <c r="AG55" s="74"/>
      <c r="AH55" s="74"/>
      <c r="AI55" s="75"/>
      <c r="AJ55" s="75"/>
      <c r="AK55" s="74"/>
      <c r="AL55" s="74"/>
      <c r="AM55" s="74"/>
      <c r="AN55" s="65"/>
      <c r="AO55" s="74"/>
      <c r="AP55" s="74"/>
      <c r="AQ55" s="74"/>
      <c r="AR55" s="74"/>
      <c r="AS55" s="74"/>
      <c r="AT55" s="74"/>
      <c r="AU55" s="74"/>
      <c r="AV55" s="74"/>
      <c r="AW55" s="65">
        <v>12</v>
      </c>
      <c r="AX55" s="74"/>
      <c r="AY55" s="74"/>
      <c r="AZ55" s="74"/>
      <c r="BA55" s="74"/>
      <c r="BB55" s="74"/>
      <c r="BC55" s="74"/>
      <c r="BD55" s="84">
        <v>12</v>
      </c>
      <c r="BE55" s="83" t="s">
        <v>46</v>
      </c>
      <c r="BF55" s="99"/>
      <c r="BG55" s="34">
        <v>12</v>
      </c>
    </row>
    <row r="56" spans="1:59" ht="11.25" customHeight="1" x14ac:dyDescent="0.25">
      <c r="A56" s="31" t="s">
        <v>99</v>
      </c>
      <c r="B56" s="55" t="s">
        <v>61</v>
      </c>
      <c r="C56" s="31">
        <v>72</v>
      </c>
      <c r="D56" s="67"/>
      <c r="E56" s="22"/>
      <c r="F56" s="22"/>
      <c r="G56" s="22"/>
      <c r="H56" s="22"/>
      <c r="I56" s="22"/>
      <c r="J56" s="22"/>
      <c r="K56" s="22"/>
      <c r="L56" s="22"/>
      <c r="M56" s="67"/>
      <c r="N56" s="22"/>
      <c r="O56" s="22"/>
      <c r="P56" s="22"/>
      <c r="Q56" s="21"/>
      <c r="R56" s="21"/>
      <c r="S56" s="21"/>
      <c r="T56" s="21"/>
      <c r="U56" s="21"/>
      <c r="V56" s="68"/>
      <c r="W56" s="21"/>
      <c r="X56" s="21"/>
      <c r="Y56" s="21"/>
      <c r="Z56" s="21"/>
      <c r="AA56" s="21"/>
      <c r="AB56" s="21"/>
      <c r="AC56" s="21"/>
      <c r="AD56" s="21"/>
      <c r="AE56" s="68"/>
      <c r="AF56" s="21"/>
      <c r="AG56" s="21"/>
      <c r="AH56" s="21"/>
      <c r="AI56" s="21"/>
      <c r="AJ56" s="21"/>
      <c r="AK56" s="21"/>
      <c r="AL56" s="21"/>
      <c r="AM56" s="21"/>
      <c r="AN56" s="68"/>
      <c r="AO56" s="21"/>
      <c r="AP56" s="21"/>
      <c r="AQ56" s="21"/>
      <c r="AR56" s="21"/>
      <c r="AS56" s="21"/>
      <c r="AT56" s="21"/>
      <c r="AU56" s="21"/>
      <c r="AV56" s="21"/>
      <c r="AW56" s="26">
        <v>72</v>
      </c>
      <c r="AX56" s="21"/>
      <c r="AY56" s="21"/>
      <c r="AZ56" s="21"/>
      <c r="BA56" s="21"/>
      <c r="BB56" s="21"/>
      <c r="BC56" s="21"/>
      <c r="BD56" s="79">
        <v>72</v>
      </c>
      <c r="BE56" s="90" t="s">
        <v>108</v>
      </c>
      <c r="BF56" s="102">
        <v>72</v>
      </c>
      <c r="BG56" s="31"/>
    </row>
    <row r="57" spans="1:59" ht="25.5" customHeight="1" x14ac:dyDescent="0.25">
      <c r="A57" s="37"/>
      <c r="B57" s="60" t="s">
        <v>62</v>
      </c>
      <c r="C57" s="116">
        <f t="shared" ref="C57:AH57" si="104">SUM(C24,C26,C33,C56)</f>
        <v>4284</v>
      </c>
      <c r="D57" s="117">
        <f t="shared" si="104"/>
        <v>612</v>
      </c>
      <c r="E57" s="117">
        <f t="shared" si="104"/>
        <v>390</v>
      </c>
      <c r="F57" s="117">
        <f t="shared" si="104"/>
        <v>9</v>
      </c>
      <c r="G57" s="117">
        <f t="shared" si="104"/>
        <v>6</v>
      </c>
      <c r="H57" s="117">
        <f t="shared" si="104"/>
        <v>190</v>
      </c>
      <c r="I57" s="117">
        <f t="shared" si="104"/>
        <v>17</v>
      </c>
      <c r="J57" s="117">
        <f t="shared" si="104"/>
        <v>0</v>
      </c>
      <c r="K57" s="117">
        <f t="shared" si="104"/>
        <v>0</v>
      </c>
      <c r="L57" s="117">
        <f t="shared" si="104"/>
        <v>0</v>
      </c>
      <c r="M57" s="117">
        <f t="shared" si="104"/>
        <v>828</v>
      </c>
      <c r="N57" s="117">
        <f t="shared" si="104"/>
        <v>576</v>
      </c>
      <c r="O57" s="117">
        <f t="shared" si="104"/>
        <v>5</v>
      </c>
      <c r="P57" s="117">
        <f t="shared" si="104"/>
        <v>0</v>
      </c>
      <c r="Q57" s="117">
        <f t="shared" si="104"/>
        <v>223</v>
      </c>
      <c r="R57" s="117">
        <f t="shared" si="104"/>
        <v>19</v>
      </c>
      <c r="S57" s="117">
        <f t="shared" si="104"/>
        <v>0</v>
      </c>
      <c r="T57" s="117">
        <f t="shared" si="104"/>
        <v>0</v>
      </c>
      <c r="U57" s="117">
        <f t="shared" si="104"/>
        <v>0</v>
      </c>
      <c r="V57" s="117">
        <f t="shared" si="104"/>
        <v>622</v>
      </c>
      <c r="W57" s="117">
        <f t="shared" si="104"/>
        <v>358</v>
      </c>
      <c r="X57" s="117">
        <f t="shared" si="104"/>
        <v>2</v>
      </c>
      <c r="Y57" s="117">
        <f t="shared" si="104"/>
        <v>16</v>
      </c>
      <c r="Z57" s="117">
        <f t="shared" si="104"/>
        <v>227</v>
      </c>
      <c r="AA57" s="117">
        <f t="shared" si="104"/>
        <v>16</v>
      </c>
      <c r="AB57" s="117">
        <f t="shared" si="104"/>
        <v>0</v>
      </c>
      <c r="AC57" s="117">
        <f t="shared" si="104"/>
        <v>0</v>
      </c>
      <c r="AD57" s="117">
        <f t="shared" si="104"/>
        <v>0</v>
      </c>
      <c r="AE57" s="117">
        <f t="shared" si="104"/>
        <v>818</v>
      </c>
      <c r="AF57" s="117">
        <f t="shared" si="104"/>
        <v>288</v>
      </c>
      <c r="AG57" s="117">
        <f t="shared" si="104"/>
        <v>4</v>
      </c>
      <c r="AH57" s="117">
        <f t="shared" si="104"/>
        <v>8</v>
      </c>
      <c r="AI57" s="117">
        <f t="shared" ref="AI57:BG57" si="105">SUM(AI24,AI26,AI33,AI56)</f>
        <v>484</v>
      </c>
      <c r="AJ57" s="117">
        <f t="shared" si="105"/>
        <v>23</v>
      </c>
      <c r="AK57" s="117">
        <f t="shared" si="105"/>
        <v>0</v>
      </c>
      <c r="AL57" s="117">
        <f t="shared" si="105"/>
        <v>6</v>
      </c>
      <c r="AM57" s="117">
        <f t="shared" si="105"/>
        <v>0</v>
      </c>
      <c r="AN57" s="117">
        <f t="shared" si="105"/>
        <v>594</v>
      </c>
      <c r="AO57" s="117">
        <f t="shared" si="105"/>
        <v>174</v>
      </c>
      <c r="AP57" s="117">
        <f t="shared" si="105"/>
        <v>4</v>
      </c>
      <c r="AQ57" s="117">
        <f t="shared" si="105"/>
        <v>12</v>
      </c>
      <c r="AR57" s="117">
        <f t="shared" si="105"/>
        <v>382</v>
      </c>
      <c r="AS57" s="117">
        <f t="shared" si="105"/>
        <v>4</v>
      </c>
      <c r="AT57" s="117">
        <f t="shared" si="105"/>
        <v>0</v>
      </c>
      <c r="AU57" s="117">
        <f t="shared" si="105"/>
        <v>18</v>
      </c>
      <c r="AV57" s="117">
        <f t="shared" si="105"/>
        <v>0</v>
      </c>
      <c r="AW57" s="117">
        <f t="shared" si="105"/>
        <v>774</v>
      </c>
      <c r="AX57" s="117">
        <f t="shared" si="105"/>
        <v>28</v>
      </c>
      <c r="AY57" s="117">
        <f t="shared" si="105"/>
        <v>0</v>
      </c>
      <c r="AZ57" s="117">
        <f t="shared" si="105"/>
        <v>2</v>
      </c>
      <c r="BA57" s="117">
        <f t="shared" si="105"/>
        <v>626</v>
      </c>
      <c r="BB57" s="117">
        <f t="shared" si="105"/>
        <v>4</v>
      </c>
      <c r="BC57" s="117">
        <f t="shared" si="105"/>
        <v>12</v>
      </c>
      <c r="BD57" s="117">
        <f t="shared" si="105"/>
        <v>102</v>
      </c>
      <c r="BE57" s="117">
        <f t="shared" si="105"/>
        <v>0</v>
      </c>
      <c r="BF57" s="117">
        <f t="shared" si="105"/>
        <v>3240</v>
      </c>
      <c r="BG57" s="117">
        <f t="shared" si="105"/>
        <v>1008</v>
      </c>
    </row>
    <row r="58" spans="1:59" ht="24" customHeight="1" x14ac:dyDescent="0.25">
      <c r="A58" s="165" t="s">
        <v>30</v>
      </c>
      <c r="B58" s="165"/>
      <c r="C58" s="42" t="s">
        <v>63</v>
      </c>
      <c r="D58" s="28">
        <v>612</v>
      </c>
      <c r="E58" s="71"/>
      <c r="F58" s="71"/>
      <c r="G58" s="71"/>
      <c r="H58" s="71"/>
      <c r="I58" s="71"/>
      <c r="J58" s="71"/>
      <c r="K58" s="71"/>
      <c r="L58" s="71"/>
      <c r="M58" s="28">
        <v>828</v>
      </c>
      <c r="N58" s="16"/>
      <c r="O58" s="41"/>
      <c r="P58" s="41"/>
      <c r="Q58" s="41"/>
      <c r="R58" s="69"/>
      <c r="S58" s="41"/>
      <c r="T58" s="69"/>
      <c r="U58" s="41"/>
      <c r="V58" s="64">
        <v>576</v>
      </c>
      <c r="W58" s="9"/>
      <c r="X58" s="9"/>
      <c r="Y58" s="9"/>
      <c r="Z58" s="9"/>
      <c r="AA58" s="9"/>
      <c r="AB58" s="9"/>
      <c r="AC58" s="9"/>
      <c r="AD58" s="9"/>
      <c r="AE58" s="64">
        <v>666</v>
      </c>
      <c r="AF58" s="9"/>
      <c r="AG58" s="9"/>
      <c r="AH58" s="9"/>
      <c r="AI58" s="9"/>
      <c r="AJ58" s="9"/>
      <c r="AK58" s="9"/>
      <c r="AL58" s="9"/>
      <c r="AM58" s="9"/>
      <c r="AN58" s="64">
        <v>316</v>
      </c>
      <c r="AO58" s="91"/>
      <c r="AP58" s="91"/>
      <c r="AQ58" s="91"/>
      <c r="AR58" s="91"/>
      <c r="AS58" s="91"/>
      <c r="AT58" s="91"/>
      <c r="AU58" s="91"/>
      <c r="AV58" s="91"/>
      <c r="AW58" s="64">
        <v>114</v>
      </c>
      <c r="AX58" s="40"/>
      <c r="AY58" s="40"/>
      <c r="AZ58" s="40"/>
      <c r="BA58" s="40"/>
      <c r="BB58" s="70"/>
      <c r="BC58" s="40"/>
      <c r="BD58" s="70"/>
      <c r="BE58" s="62"/>
      <c r="BF58" s="62"/>
      <c r="BG58" s="62"/>
    </row>
    <row r="59" spans="1:59" ht="35.25" customHeight="1" x14ac:dyDescent="0.25">
      <c r="A59" s="166" t="s">
        <v>121</v>
      </c>
      <c r="B59" s="166"/>
      <c r="C59" s="80" t="s">
        <v>64</v>
      </c>
      <c r="D59" s="94"/>
      <c r="E59" s="95"/>
      <c r="F59" s="95"/>
      <c r="G59" s="95"/>
      <c r="H59" s="95"/>
      <c r="I59" s="95"/>
      <c r="J59" s="95"/>
      <c r="K59" s="95"/>
      <c r="L59" s="95"/>
      <c r="M59" s="94"/>
      <c r="N59" s="39"/>
      <c r="O59" s="21"/>
      <c r="P59" s="21"/>
      <c r="Q59" s="25"/>
      <c r="R59" s="69"/>
      <c r="S59" s="25"/>
      <c r="T59" s="69"/>
      <c r="U59" s="25"/>
      <c r="V59" s="92"/>
      <c r="W59" s="9"/>
      <c r="X59" s="9"/>
      <c r="Y59" s="9"/>
      <c r="Z59" s="9"/>
      <c r="AA59" s="9"/>
      <c r="AB59" s="9"/>
      <c r="AC59" s="9"/>
      <c r="AD59" s="89"/>
      <c r="AE59" s="92" t="s">
        <v>110</v>
      </c>
      <c r="AF59" s="9"/>
      <c r="AG59" s="9"/>
      <c r="AH59" s="9"/>
      <c r="AI59" s="9"/>
      <c r="AJ59" s="9"/>
      <c r="AK59" s="9"/>
      <c r="AL59" s="9"/>
      <c r="AM59" s="89"/>
      <c r="AN59" s="92" t="s">
        <v>115</v>
      </c>
      <c r="AO59" s="9"/>
      <c r="AP59" s="9"/>
      <c r="AQ59" s="9"/>
      <c r="AR59" s="9"/>
      <c r="AS59" s="9"/>
      <c r="AT59" s="9"/>
      <c r="AU59" s="9"/>
      <c r="AV59" s="89"/>
      <c r="AW59" s="92" t="s">
        <v>118</v>
      </c>
      <c r="AX59" s="25"/>
      <c r="AY59" s="25"/>
      <c r="AZ59" s="25"/>
      <c r="BA59" s="25"/>
      <c r="BB59" s="69"/>
      <c r="BC59" s="25"/>
      <c r="BD59" s="69"/>
      <c r="BE59" s="62"/>
      <c r="BF59" s="62"/>
      <c r="BG59" s="62"/>
    </row>
    <row r="60" spans="1:59" ht="30" x14ac:dyDescent="0.25">
      <c r="A60" s="153" t="s">
        <v>93</v>
      </c>
      <c r="B60" s="153"/>
      <c r="C60" s="80" t="s">
        <v>65</v>
      </c>
      <c r="D60" s="94"/>
      <c r="E60" s="95"/>
      <c r="F60" s="95"/>
      <c r="G60" s="95"/>
      <c r="H60" s="95"/>
      <c r="I60" s="95"/>
      <c r="J60" s="95"/>
      <c r="K60" s="95"/>
      <c r="L60" s="95"/>
      <c r="M60" s="94"/>
      <c r="N60" s="39"/>
      <c r="O60" s="21"/>
      <c r="P60" s="21"/>
      <c r="Q60" s="42"/>
      <c r="R60" s="42"/>
      <c r="S60" s="42"/>
      <c r="T60" s="42"/>
      <c r="U60" s="42"/>
      <c r="V60" s="93"/>
      <c r="W60" s="3"/>
      <c r="X60" s="3"/>
      <c r="Y60" s="3"/>
      <c r="Z60" s="3"/>
      <c r="AA60" s="3"/>
      <c r="AB60" s="3"/>
      <c r="AC60" s="3"/>
      <c r="AD60" s="3"/>
      <c r="AE60" s="93"/>
      <c r="AF60" s="3"/>
      <c r="AG60" s="3"/>
      <c r="AH60" s="3"/>
      <c r="AI60" s="3"/>
      <c r="AJ60" s="3"/>
      <c r="AK60" s="3"/>
      <c r="AL60" s="3"/>
      <c r="AM60" s="89"/>
      <c r="AN60" s="92" t="s">
        <v>114</v>
      </c>
      <c r="AO60" s="3"/>
      <c r="AP60" s="3"/>
      <c r="AQ60" s="3"/>
      <c r="AR60" s="3"/>
      <c r="AS60" s="3"/>
      <c r="AT60" s="3"/>
      <c r="AU60" s="3"/>
      <c r="AV60" s="89"/>
      <c r="AW60" s="93" t="s">
        <v>117</v>
      </c>
      <c r="AX60" s="42"/>
      <c r="AY60" s="42"/>
      <c r="AZ60" s="42"/>
      <c r="BA60" s="42"/>
      <c r="BB60" s="42"/>
      <c r="BC60" s="42"/>
      <c r="BD60" s="42"/>
      <c r="BE60" s="62"/>
      <c r="BF60" s="62"/>
      <c r="BG60" s="62"/>
    </row>
    <row r="61" spans="1:59" x14ac:dyDescent="0.25">
      <c r="A61" s="153"/>
      <c r="B61" s="153"/>
      <c r="C61" s="79" t="s">
        <v>66</v>
      </c>
      <c r="D61" s="94"/>
      <c r="E61" s="95"/>
      <c r="F61" s="95"/>
      <c r="G61" s="95"/>
      <c r="H61" s="95"/>
      <c r="I61" s="95"/>
      <c r="J61" s="95"/>
      <c r="K61" s="95"/>
      <c r="L61" s="71"/>
      <c r="M61" s="28">
        <v>2</v>
      </c>
      <c r="N61" s="39"/>
      <c r="O61" s="21"/>
      <c r="P61" s="21"/>
      <c r="Q61" s="25"/>
      <c r="R61" s="69"/>
      <c r="S61" s="25"/>
      <c r="T61" s="69"/>
      <c r="U61" s="15"/>
      <c r="V61" s="92">
        <v>1</v>
      </c>
      <c r="W61" s="9"/>
      <c r="X61" s="9"/>
      <c r="Y61" s="9"/>
      <c r="Z61" s="9"/>
      <c r="AA61" s="9"/>
      <c r="AB61" s="9"/>
      <c r="AC61" s="9"/>
      <c r="AD61" s="9"/>
      <c r="AE61" s="92">
        <v>2</v>
      </c>
      <c r="AF61" s="9"/>
      <c r="AG61" s="9"/>
      <c r="AH61" s="9"/>
      <c r="AI61" s="9"/>
      <c r="AJ61" s="9"/>
      <c r="AK61" s="9"/>
      <c r="AL61" s="9"/>
      <c r="AM61" s="9"/>
      <c r="AN61" s="92">
        <v>2</v>
      </c>
      <c r="AO61" s="9"/>
      <c r="AP61" s="9"/>
      <c r="AQ61" s="9"/>
      <c r="AR61" s="9"/>
      <c r="AS61" s="9"/>
      <c r="AT61" s="9"/>
      <c r="AU61" s="9"/>
      <c r="AV61" s="9"/>
      <c r="AW61" s="92">
        <v>3</v>
      </c>
      <c r="AX61" s="25"/>
      <c r="AY61" s="25"/>
      <c r="AZ61" s="25"/>
      <c r="BA61" s="25"/>
      <c r="BB61" s="69"/>
      <c r="BC61" s="25"/>
      <c r="BD61" s="69"/>
      <c r="BE61" s="62"/>
      <c r="BF61" s="62"/>
      <c r="BG61" s="62"/>
    </row>
    <row r="62" spans="1:59" x14ac:dyDescent="0.25">
      <c r="A62" s="153"/>
      <c r="B62" s="153"/>
      <c r="C62" s="78" t="s">
        <v>67</v>
      </c>
      <c r="D62" s="28">
        <v>2</v>
      </c>
      <c r="E62" s="95"/>
      <c r="F62" s="95"/>
      <c r="G62" s="95"/>
      <c r="H62" s="95"/>
      <c r="I62" s="95"/>
      <c r="J62" s="95"/>
      <c r="K62" s="95"/>
      <c r="L62" s="71"/>
      <c r="M62" s="28">
        <v>5</v>
      </c>
      <c r="N62" s="39"/>
      <c r="O62" s="21"/>
      <c r="P62" s="21"/>
      <c r="Q62" s="40"/>
      <c r="R62" s="70"/>
      <c r="S62" s="40"/>
      <c r="T62" s="70"/>
      <c r="U62" s="40"/>
      <c r="V62" s="63">
        <v>1</v>
      </c>
      <c r="W62" s="91"/>
      <c r="X62" s="91"/>
      <c r="Y62" s="91"/>
      <c r="Z62" s="91"/>
      <c r="AA62" s="91"/>
      <c r="AB62" s="91"/>
      <c r="AC62" s="91"/>
      <c r="AD62" s="91"/>
      <c r="AE62" s="63">
        <v>8</v>
      </c>
      <c r="AF62" s="91"/>
      <c r="AG62" s="91"/>
      <c r="AH62" s="91"/>
      <c r="AI62" s="91"/>
      <c r="AJ62" s="91"/>
      <c r="AK62" s="91"/>
      <c r="AL62" s="91"/>
      <c r="AM62" s="91"/>
      <c r="AN62" s="63">
        <v>2</v>
      </c>
      <c r="AO62" s="91"/>
      <c r="AP62" s="91"/>
      <c r="AQ62" s="91"/>
      <c r="AR62" s="91"/>
      <c r="AS62" s="91"/>
      <c r="AT62" s="91"/>
      <c r="AU62" s="91"/>
      <c r="AV62" s="91"/>
      <c r="AW62" s="63">
        <v>2</v>
      </c>
      <c r="AX62" s="40"/>
      <c r="AY62" s="40"/>
      <c r="AZ62" s="40"/>
      <c r="BA62" s="40"/>
      <c r="BB62" s="70"/>
      <c r="BC62" s="40"/>
      <c r="BD62" s="70"/>
      <c r="BE62" s="62"/>
      <c r="BF62" s="62"/>
      <c r="BG62" s="62"/>
    </row>
    <row r="63" spans="1:59" x14ac:dyDescent="0.25">
      <c r="A63" s="153"/>
      <c r="B63" s="153"/>
      <c r="C63" s="78" t="s">
        <v>68</v>
      </c>
      <c r="D63" s="28"/>
      <c r="E63" s="95"/>
      <c r="F63" s="95"/>
      <c r="G63" s="95"/>
      <c r="H63" s="95"/>
      <c r="I63" s="95"/>
      <c r="J63" s="95"/>
      <c r="K63" s="95"/>
      <c r="L63" s="71"/>
      <c r="M63" s="28"/>
      <c r="N63" s="39"/>
      <c r="O63" s="21"/>
      <c r="P63" s="21"/>
      <c r="Q63" s="40"/>
      <c r="R63" s="70"/>
      <c r="S63" s="40"/>
      <c r="T63" s="70"/>
      <c r="U63" s="40"/>
      <c r="V63" s="63"/>
      <c r="W63" s="91"/>
      <c r="X63" s="91"/>
      <c r="Y63" s="91"/>
      <c r="Z63" s="91"/>
      <c r="AA63" s="91"/>
      <c r="AB63" s="91"/>
      <c r="AC63" s="91"/>
      <c r="AD63" s="91"/>
      <c r="AE63" s="63">
        <v>1</v>
      </c>
      <c r="AF63" s="91"/>
      <c r="AG63" s="91"/>
      <c r="AH63" s="91"/>
      <c r="AI63" s="91"/>
      <c r="AJ63" s="91"/>
      <c r="AK63" s="91"/>
      <c r="AL63" s="91"/>
      <c r="AM63" s="91"/>
      <c r="AN63" s="63">
        <v>1</v>
      </c>
      <c r="AO63" s="91"/>
      <c r="AP63" s="91"/>
      <c r="AQ63" s="91"/>
      <c r="AR63" s="91"/>
      <c r="AS63" s="91"/>
      <c r="AT63" s="91"/>
      <c r="AU63" s="91"/>
      <c r="AV63" s="91"/>
      <c r="AW63" s="63">
        <v>1</v>
      </c>
      <c r="AX63" s="40"/>
      <c r="AY63" s="40"/>
      <c r="AZ63" s="40"/>
      <c r="BA63" s="40"/>
      <c r="BB63" s="70"/>
      <c r="BC63" s="40"/>
      <c r="BD63" s="70"/>
      <c r="BE63" s="62"/>
      <c r="BF63" s="62"/>
      <c r="BG63" s="62"/>
    </row>
  </sheetData>
  <mergeCells count="63">
    <mergeCell ref="A44:A45"/>
    <mergeCell ref="A58:B58"/>
    <mergeCell ref="A59:B59"/>
    <mergeCell ref="W5:AA5"/>
    <mergeCell ref="W6:AA6"/>
    <mergeCell ref="K5:K7"/>
    <mergeCell ref="N5:R5"/>
    <mergeCell ref="N6:R6"/>
    <mergeCell ref="L5:L7"/>
    <mergeCell ref="M5:M7"/>
    <mergeCell ref="S5:S7"/>
    <mergeCell ref="U5:U7"/>
    <mergeCell ref="V5:V7"/>
    <mergeCell ref="A60:B63"/>
    <mergeCell ref="E6:I6"/>
    <mergeCell ref="A2:A7"/>
    <mergeCell ref="B2:B7"/>
    <mergeCell ref="C2:C7"/>
    <mergeCell ref="D2:BE2"/>
    <mergeCell ref="D3:U3"/>
    <mergeCell ref="V3:AM3"/>
    <mergeCell ref="AN3:BE3"/>
    <mergeCell ref="D4:J4"/>
    <mergeCell ref="V4:AB4"/>
    <mergeCell ref="D5:D7"/>
    <mergeCell ref="J5:J7"/>
    <mergeCell ref="E5:I5"/>
    <mergeCell ref="T4:U4"/>
    <mergeCell ref="T5:T7"/>
    <mergeCell ref="K4:L4"/>
    <mergeCell ref="AC4:AD4"/>
    <mergeCell ref="AC5:AC7"/>
    <mergeCell ref="AB5:AB7"/>
    <mergeCell ref="AD5:AD7"/>
    <mergeCell ref="M4:S4"/>
    <mergeCell ref="AF5:AJ5"/>
    <mergeCell ref="AF6:AJ6"/>
    <mergeCell ref="AE4:AK4"/>
    <mergeCell ref="AL4:AM4"/>
    <mergeCell ref="AL5:AL7"/>
    <mergeCell ref="AE5:AE7"/>
    <mergeCell ref="AK5:AK7"/>
    <mergeCell ref="AM5:AM7"/>
    <mergeCell ref="AO5:AS5"/>
    <mergeCell ref="AO6:AS6"/>
    <mergeCell ref="AN4:AT4"/>
    <mergeCell ref="AU4:AV4"/>
    <mergeCell ref="AU5:AU7"/>
    <mergeCell ref="AN5:AN7"/>
    <mergeCell ref="AT5:AT7"/>
    <mergeCell ref="AV5:AV7"/>
    <mergeCell ref="AW5:AW7"/>
    <mergeCell ref="BC5:BC7"/>
    <mergeCell ref="BE5:BE7"/>
    <mergeCell ref="BF2:BG6"/>
    <mergeCell ref="AV44:AV45"/>
    <mergeCell ref="BF44:BF45"/>
    <mergeCell ref="BG44:BG45"/>
    <mergeCell ref="AX5:BB5"/>
    <mergeCell ref="AX6:BB6"/>
    <mergeCell ref="AW4:BC4"/>
    <mergeCell ref="BD4:BE4"/>
    <mergeCell ref="BD5:BD7"/>
  </mergeCells>
  <pageMargins left="0.31527777777777799" right="0.31527777777777799" top="0.35416666666666702" bottom="0.35416666666666702" header="0.51180555555555496" footer="0.51180555555555496"/>
  <pageSetup paperSize="9" scale="5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zoomScale="160" zoomScaleNormal="160" workbookViewId="0">
      <selection activeCell="F12" sqref="F12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2020-2023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</cp:lastModifiedBy>
  <cp:revision>0</cp:revision>
  <cp:lastPrinted>2021-10-16T07:20:53Z</cp:lastPrinted>
  <dcterms:created xsi:type="dcterms:W3CDTF">2006-09-28T05:33:49Z</dcterms:created>
  <dcterms:modified xsi:type="dcterms:W3CDTF">2021-10-23T06:59:30Z</dcterms:modified>
</cp:coreProperties>
</file>